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Instrucciones" sheetId="1" r:id="rId1"/>
    <sheet name="Costo de Producción" sheetId="2" r:id="rId2"/>
    <sheet name="Costo Total Operativo" sheetId="3" r:id="rId3"/>
    <sheet name="Precio de Venta" sheetId="4" r:id="rId4"/>
  </sheets>
  <definedNames>
    <definedName name="_xlnm.Print_Area" localSheetId="2">'Costo Total Operativo'!$B$6:$G$36</definedName>
    <definedName name="_xlnm.Print_Area" localSheetId="3">'Precio de Venta'!$B$7:$H$12</definedName>
  </definedNames>
  <calcPr fullCalcOnLoad="1"/>
</workbook>
</file>

<file path=xl/sharedStrings.xml><?xml version="1.0" encoding="utf-8"?>
<sst xmlns="http://schemas.openxmlformats.org/spreadsheetml/2006/main" count="73" uniqueCount="64">
  <si>
    <t>Elementos del Costo</t>
  </si>
  <si>
    <t>Precio</t>
  </si>
  <si>
    <t>Costo Fijo</t>
  </si>
  <si>
    <t>Costo Variable</t>
  </si>
  <si>
    <t>Determinacion del Costo de Produccion</t>
  </si>
  <si>
    <t>Totales</t>
  </si>
  <si>
    <t>Cordón</t>
  </si>
  <si>
    <t>Regulador</t>
  </si>
  <si>
    <t>Bobina Hilo</t>
  </si>
  <si>
    <t>Bolsas Poliet</t>
  </si>
  <si>
    <t>Mano de Obra Armado y Term</t>
  </si>
  <si>
    <t>Alquiler local</t>
  </si>
  <si>
    <t>Alquiler maquina</t>
  </si>
  <si>
    <t>Gasto Teléf.</t>
  </si>
  <si>
    <t>Energía Eléctrica</t>
  </si>
  <si>
    <t>Mano de Obra Confección</t>
  </si>
  <si>
    <t>Mano de Obra Marcado y Corte</t>
  </si>
  <si>
    <t>+</t>
  </si>
  <si>
    <t>Costo Fijo Unitario =</t>
  </si>
  <si>
    <t>/</t>
  </si>
  <si>
    <t>Determinacion del Costo de Comercialización  CC</t>
  </si>
  <si>
    <t>Jornales y Comisiones del Departamento</t>
  </si>
  <si>
    <t>Gastos de Publicidad</t>
  </si>
  <si>
    <t>Panfletos</t>
  </si>
  <si>
    <t>Distribución</t>
  </si>
  <si>
    <t>Determinacion del Costo de Administración  C A</t>
  </si>
  <si>
    <t>Impresión Encuesta</t>
  </si>
  <si>
    <t>Impresión Documentos Comerciales</t>
  </si>
  <si>
    <t>Diseño e Impresión Logotipo</t>
  </si>
  <si>
    <t>Costo Total de Administración</t>
  </si>
  <si>
    <t>Costo Total de Comercialización</t>
  </si>
  <si>
    <t>Determinacion del Costo Total Operativo (CC +CA)</t>
  </si>
  <si>
    <t>Costo Total Operativo (CTO)=</t>
  </si>
  <si>
    <t>Costo Unitario Operativo (CTO/Unid. Prod.)=</t>
  </si>
  <si>
    <t>=</t>
  </si>
  <si>
    <t>Determinacion del Costo Total Operativo</t>
  </si>
  <si>
    <t>Determinación del Precio de Venta</t>
  </si>
  <si>
    <t>Producto</t>
  </si>
  <si>
    <t>Costo Unitario de Producción (CUP)</t>
  </si>
  <si>
    <t>Cto.  Unit. Operativo (CUO)</t>
  </si>
  <si>
    <t>Cto. Total de Venta(CTV)</t>
  </si>
  <si>
    <t>Precio de Venta Sin IVA</t>
  </si>
  <si>
    <t>Precio de Venta Con IVA</t>
  </si>
  <si>
    <t>Chaleco de Tela Polar</t>
  </si>
  <si>
    <t>Unidad de medida</t>
  </si>
  <si>
    <t>Cantidad</t>
  </si>
  <si>
    <t>Metros</t>
  </si>
  <si>
    <t>Unidades</t>
  </si>
  <si>
    <t>Horas</t>
  </si>
  <si>
    <t>%</t>
  </si>
  <si>
    <t>Bolsas</t>
  </si>
  <si>
    <t>Unidades producidas</t>
  </si>
  <si>
    <t>Costo por unidad</t>
  </si>
  <si>
    <t>Costo</t>
  </si>
  <si>
    <t>Porcentaje de utilidad</t>
  </si>
  <si>
    <t>Utilidad</t>
  </si>
  <si>
    <t xml:space="preserve">IVA </t>
  </si>
  <si>
    <t>Costo Variable Unitario =</t>
  </si>
  <si>
    <t>Costo Total Unitario =</t>
  </si>
  <si>
    <t>Proporción</t>
  </si>
  <si>
    <t>Buzos de algodón</t>
  </si>
  <si>
    <t xml:space="preserve">Tela </t>
  </si>
  <si>
    <t>TECNICO EN CONTABILIDAD Y FINANZAS CEOGET 2015-2</t>
  </si>
  <si>
    <t>Modulo de Registros contables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</si>
</sst>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u val="single"/>
      <sz val="10"/>
      <color indexed="12"/>
      <name val="Calibri"/>
      <family val="2"/>
    </font>
    <font>
      <u val="single"/>
      <sz val="1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22"/>
      <name val="Calibri"/>
      <family val="2"/>
    </font>
    <font>
      <b/>
      <sz val="28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9"/>
      <name val="Calibri"/>
      <family val="2"/>
    </font>
    <font>
      <i/>
      <sz val="9"/>
      <color indexed="55"/>
      <name val="Calibri"/>
      <family val="0"/>
    </font>
    <font>
      <sz val="10"/>
      <color indexed="23"/>
      <name val="Calibri"/>
      <family val="0"/>
    </font>
    <font>
      <sz val="10"/>
      <color indexed="4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>
        <color indexed="63"/>
      </right>
      <top style="double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3499799966812134"/>
      </top>
      <bottom>
        <color indexed="63"/>
      </bottom>
    </border>
    <border>
      <left>
        <color indexed="63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medium"/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>
        <color indexed="63"/>
      </right>
      <top style="double">
        <color theme="0" tint="-0.3499799966812134"/>
      </top>
      <bottom style="thin"/>
    </border>
    <border>
      <left>
        <color indexed="63"/>
      </left>
      <right>
        <color indexed="63"/>
      </right>
      <top style="double">
        <color theme="0" tint="-0.3499799966812134"/>
      </top>
      <bottom style="thin"/>
    </border>
    <border>
      <left>
        <color indexed="63"/>
      </left>
      <right style="thin"/>
      <top style="double">
        <color theme="0" tint="-0.3499799966812134"/>
      </top>
      <bottom style="thin"/>
    </border>
    <border>
      <left style="thin"/>
      <right style="double">
        <color theme="0" tint="-0.3499799966812134"/>
      </right>
      <top style="double">
        <color theme="0" tint="-0.3499799966812134"/>
      </top>
      <bottom style="thin"/>
    </border>
    <border>
      <left style="thin"/>
      <right style="double">
        <color theme="0" tint="-0.3499799966812134"/>
      </right>
      <top style="thin"/>
      <bottom style="double">
        <color theme="0" tint="-0.3499799966812134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rgb="FFC8C8C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46" applyFont="1" applyAlignment="1" applyProtection="1">
      <alignment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8" fontId="25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center"/>
    </xf>
    <xf numFmtId="178" fontId="21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178" fontId="26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/>
    </xf>
    <xf numFmtId="178" fontId="25" fillId="0" borderId="11" xfId="0" applyNumberFormat="1" applyFont="1" applyFill="1" applyBorder="1" applyAlignment="1">
      <alignment horizontal="center"/>
    </xf>
    <xf numFmtId="178" fontId="25" fillId="0" borderId="12" xfId="0" applyNumberFormat="1" applyFont="1" applyFill="1" applyBorder="1" applyAlignment="1">
      <alignment horizontal="center"/>
    </xf>
    <xf numFmtId="0" fontId="25" fillId="0" borderId="13" xfId="0" applyFont="1" applyBorder="1" applyAlignment="1">
      <alignment/>
    </xf>
    <xf numFmtId="178" fontId="25" fillId="0" borderId="14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178" fontId="25" fillId="0" borderId="14" xfId="0" applyNumberFormat="1" applyFont="1" applyBorder="1" applyAlignment="1">
      <alignment/>
    </xf>
    <xf numFmtId="178" fontId="25" fillId="0" borderId="15" xfId="0" applyNumberFormat="1" applyFont="1" applyBorder="1" applyAlignment="1">
      <alignment/>
    </xf>
    <xf numFmtId="0" fontId="25" fillId="0" borderId="16" xfId="0" applyFont="1" applyBorder="1" applyAlignment="1">
      <alignment/>
    </xf>
    <xf numFmtId="178" fontId="25" fillId="0" borderId="17" xfId="0" applyNumberFormat="1" applyFont="1" applyBorder="1" applyAlignment="1">
      <alignment/>
    </xf>
    <xf numFmtId="178" fontId="26" fillId="33" borderId="18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178" fontId="25" fillId="0" borderId="20" xfId="0" applyNumberFormat="1" applyFont="1" applyFill="1" applyBorder="1" applyAlignment="1">
      <alignment horizontal="center"/>
    </xf>
    <xf numFmtId="178" fontId="29" fillId="0" borderId="20" xfId="0" applyNumberFormat="1" applyFont="1" applyFill="1" applyBorder="1" applyAlignment="1">
      <alignment horizontal="center"/>
    </xf>
    <xf numFmtId="178" fontId="25" fillId="0" borderId="21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/>
    </xf>
    <xf numFmtId="0" fontId="30" fillId="0" borderId="17" xfId="0" applyFont="1" applyBorder="1" applyAlignment="1">
      <alignment/>
    </xf>
    <xf numFmtId="0" fontId="25" fillId="0" borderId="17" xfId="0" applyNumberFormat="1" applyFont="1" applyFill="1" applyBorder="1" applyAlignment="1">
      <alignment horizontal="center"/>
    </xf>
    <xf numFmtId="178" fontId="25" fillId="0" borderId="17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178" fontId="25" fillId="0" borderId="12" xfId="51" applyFont="1" applyFill="1" applyBorder="1" applyAlignment="1">
      <alignment horizontal="center"/>
    </xf>
    <xf numFmtId="178" fontId="25" fillId="0" borderId="14" xfId="51" applyFont="1" applyFill="1" applyBorder="1" applyAlignment="1">
      <alignment horizontal="center"/>
    </xf>
    <xf numFmtId="178" fontId="25" fillId="0" borderId="15" xfId="51" applyFont="1" applyFill="1" applyBorder="1" applyAlignment="1">
      <alignment horizontal="center"/>
    </xf>
    <xf numFmtId="178" fontId="25" fillId="33" borderId="22" xfId="0" applyNumberFormat="1" applyFont="1" applyFill="1" applyBorder="1" applyAlignment="1">
      <alignment horizontal="center"/>
    </xf>
    <xf numFmtId="178" fontId="25" fillId="33" borderId="23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33" borderId="27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55" fillId="34" borderId="29" xfId="0" applyFont="1" applyFill="1" applyBorder="1" applyAlignment="1">
      <alignment horizontal="center" vertical="center" wrapText="1"/>
    </xf>
    <xf numFmtId="0" fontId="55" fillId="34" borderId="30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right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 horizontal="left" wrapText="1"/>
    </xf>
    <xf numFmtId="0" fontId="22" fillId="0" borderId="26" xfId="0" applyFont="1" applyBorder="1" applyAlignment="1">
      <alignment horizontal="left" vertical="center" wrapText="1"/>
    </xf>
    <xf numFmtId="178" fontId="22" fillId="0" borderId="26" xfId="51" applyFont="1" applyBorder="1" applyAlignment="1">
      <alignment/>
    </xf>
    <xf numFmtId="178" fontId="32" fillId="33" borderId="28" xfId="51" applyFont="1" applyFill="1" applyBorder="1" applyAlignment="1">
      <alignment/>
    </xf>
    <xf numFmtId="178" fontId="22" fillId="0" borderId="32" xfId="51" applyFont="1" applyBorder="1" applyAlignment="1">
      <alignment/>
    </xf>
    <xf numFmtId="178" fontId="32" fillId="33" borderId="33" xfId="51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33" fillId="0" borderId="0" xfId="51" applyFont="1" applyBorder="1" applyAlignment="1">
      <alignment/>
    </xf>
    <xf numFmtId="0" fontId="27" fillId="0" borderId="34" xfId="0" applyFont="1" applyBorder="1" applyAlignment="1">
      <alignment/>
    </xf>
    <xf numFmtId="9" fontId="27" fillId="0" borderId="35" xfId="0" applyNumberFormat="1" applyFont="1" applyBorder="1" applyAlignment="1">
      <alignment/>
    </xf>
    <xf numFmtId="0" fontId="27" fillId="0" borderId="36" xfId="0" applyFont="1" applyBorder="1" applyAlignment="1">
      <alignment/>
    </xf>
    <xf numFmtId="9" fontId="27" fillId="0" borderId="37" xfId="0" applyNumberFormat="1" applyFont="1" applyBorder="1" applyAlignment="1">
      <alignment/>
    </xf>
    <xf numFmtId="0" fontId="21" fillId="0" borderId="38" xfId="0" applyFont="1" applyBorder="1" applyAlignment="1">
      <alignment/>
    </xf>
    <xf numFmtId="0" fontId="56" fillId="34" borderId="39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34" fillId="34" borderId="43" xfId="0" applyFont="1" applyFill="1" applyBorder="1" applyAlignment="1">
      <alignment horizontal="center"/>
    </xf>
    <xf numFmtId="0" fontId="34" fillId="34" borderId="44" xfId="0" applyFont="1" applyFill="1" applyBorder="1" applyAlignment="1">
      <alignment horizontal="center"/>
    </xf>
    <xf numFmtId="0" fontId="34" fillId="34" borderId="45" xfId="0" applyFont="1" applyFill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178" fontId="27" fillId="0" borderId="24" xfId="0" applyNumberFormat="1" applyFont="1" applyBorder="1" applyAlignment="1">
      <alignment horizontal="center" vertical="center" wrapText="1"/>
    </xf>
    <xf numFmtId="178" fontId="27" fillId="35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home\AppData\Roaming\Microsoft\Excel\XLSTART\header\envelope.png" TargetMode="External" /><Relationship Id="rId2" Type="http://schemas.openxmlformats.org/officeDocument/2006/relationships/hyperlink" Target="http://planillaexcel.com/contactanos?ref=spreadsheet_contact" TargetMode="External" /><Relationship Id="rId3" Type="http://schemas.openxmlformats.org/officeDocument/2006/relationships/hyperlink" Target="http://planillaexcel.com/contactanos?ref=spreadsheet_contact" TargetMode="External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lanillaexcel.com/?ref=spreadsheet_logo" TargetMode="External" /><Relationship Id="rId3" Type="http://schemas.openxmlformats.org/officeDocument/2006/relationships/hyperlink" Target="http://planillaexcel.com/?ref=spreadsheet_logo" TargetMode="External" /><Relationship Id="rId4" Type="http://schemas.openxmlformats.org/officeDocument/2006/relationships/hyperlink" Target="http://planillaexcel.com/contactanos?ref=spreadsheet_contact" TargetMode="External" /><Relationship Id="rId5" Type="http://schemas.openxmlformats.org/officeDocument/2006/relationships/image" Target="file://C:\Users\home\AppData\Roaming\Microsoft\Excel\XLSTART\header\envelope.png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://planillaexcel.com/contactanos?ref=spreadsheet_contact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lanillaexcel.com/?ref=spreadsheet_logo" TargetMode="External" /><Relationship Id="rId3" Type="http://schemas.openxmlformats.org/officeDocument/2006/relationships/hyperlink" Target="http://planillaexcel.com/?ref=spreadsheet_logo" TargetMode="External" /><Relationship Id="rId4" Type="http://schemas.openxmlformats.org/officeDocument/2006/relationships/hyperlink" Target="http://planillaexcel.com/contactanos?ref=spreadsheet_contact" TargetMode="External" /><Relationship Id="rId5" Type="http://schemas.openxmlformats.org/officeDocument/2006/relationships/image" Target="file://C:\Users\home\AppData\Roaming\Microsoft\Excel\XLSTART\header\envelope.png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://planillaexcel.com/contactanos?ref=spreadsheet_contact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planillaexcel.com/?ref=spreadsheet_logo" TargetMode="External" /><Relationship Id="rId3" Type="http://schemas.openxmlformats.org/officeDocument/2006/relationships/hyperlink" Target="http://planillaexcel.com/?ref=spreadsheet_logo" TargetMode="External" /><Relationship Id="rId4" Type="http://schemas.openxmlformats.org/officeDocument/2006/relationships/hyperlink" Target="http://planillaexcel.com/contactanos?ref=spreadsheet_contact" TargetMode="External" /><Relationship Id="rId5" Type="http://schemas.openxmlformats.org/officeDocument/2006/relationships/image" Target="file://C:\Users\home\AppData\Roaming\Microsoft\Excel\XLSTART\header\envelope.png" TargetMode="External" /><Relationship Id="rId6" Type="http://schemas.openxmlformats.org/officeDocument/2006/relationships/hyperlink" Target="http://planillaexcel.com/contactanos?ref=spreadsheet_contact" TargetMode="External" /><Relationship Id="rId7" Type="http://schemas.openxmlformats.org/officeDocument/2006/relationships/hyperlink" Target="http://planillaexcel.com/contactanos?ref=spreadsheet_contac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</xdr:row>
      <xdr:rowOff>19050</xdr:rowOff>
    </xdr:from>
    <xdr:to>
      <xdr:col>10</xdr:col>
      <xdr:colOff>95250</xdr:colOff>
      <xdr:row>16</xdr:row>
      <xdr:rowOff>47625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33400" y="1181100"/>
          <a:ext cx="718185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&gt;&gt; Primero debe completar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hoja de  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 de Producción del producto,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incluyendo materiales y costos por hora.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&gt;&gt; Segundo debe completar la hoja de Costo Total Operativo: aquí se incluyen aquellos gastos que no tienen que ver con la producción, por ejemplo costo de marketing.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&gt;&gt; En el Precio de Venta debe poner primero el margen o porcentaje de beneficio que estableció para el producto y el IVA que rige en su país.  Luego de completar eso, se determina automáticamente el precio de venta por unidad de producto.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13</xdr:col>
      <xdr:colOff>390525</xdr:colOff>
      <xdr:row>0</xdr:row>
      <xdr:rowOff>152400</xdr:rowOff>
    </xdr:from>
    <xdr:to>
      <xdr:col>13</xdr:col>
      <xdr:colOff>542925</xdr:colOff>
      <xdr:row>1</xdr:row>
      <xdr:rowOff>114300</xdr:rowOff>
    </xdr:to>
    <xdr:pic>
      <xdr:nvPicPr>
        <xdr:cNvPr id="2" name="mailIcon" descr="C:\Users\home\AppData\Roaming\Microsoft\Excel\XLSTART\header\envelope.pn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296525" y="15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5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6</xdr:row>
      <xdr:rowOff>76200</xdr:rowOff>
    </xdr:from>
    <xdr:to>
      <xdr:col>11</xdr:col>
      <xdr:colOff>28575</xdr:colOff>
      <xdr:row>9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191750" y="1447800"/>
          <a:ext cx="2714625" cy="552450"/>
        </a:xfrm>
        <a:prstGeom prst="rect">
          <a:avLst/>
        </a:prstGeom>
        <a:solidFill>
          <a:srgbClr val="FFFFFF"/>
        </a:solidFill>
        <a:ln w="25400" cmpd="sng">
          <a:solidFill>
            <a:srgbClr val="E6B9B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Completar el producto y la cantidad</a:t>
          </a:r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2" name="logo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104775</xdr:rowOff>
    </xdr:from>
    <xdr:to>
      <xdr:col>3</xdr:col>
      <xdr:colOff>1057275</xdr:colOff>
      <xdr:row>0</xdr:row>
      <xdr:rowOff>361950</xdr:rowOff>
    </xdr:to>
    <xdr:sp>
      <xdr:nvSpPr>
        <xdr:cNvPr id="3" name="subtitle"/>
        <xdr:cNvSpPr txBox="1">
          <a:spLocks noChangeArrowheads="1"/>
        </xdr:cNvSpPr>
      </xdr:nvSpPr>
      <xdr:spPr>
        <a:xfrm>
          <a:off x="1266825" y="104775"/>
          <a:ext cx="3181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5</xdr:col>
      <xdr:colOff>409575</xdr:colOff>
      <xdr:row>0</xdr:row>
      <xdr:rowOff>104775</xdr:rowOff>
    </xdr:from>
    <xdr:to>
      <xdr:col>7</xdr:col>
      <xdr:colOff>714375</xdr:colOff>
      <xdr:row>0</xdr:row>
      <xdr:rowOff>352425</xdr:rowOff>
    </xdr:to>
    <xdr:sp>
      <xdr:nvSpPr>
        <xdr:cNvPr id="4" name="contactBox">
          <a:hlinkClick r:id="rId4"/>
        </xdr:cNvPr>
        <xdr:cNvSpPr txBox="1">
          <a:spLocks noChangeArrowheads="1"/>
        </xdr:cNvSpPr>
      </xdr:nvSpPr>
      <xdr:spPr>
        <a:xfrm>
          <a:off x="7620000" y="104775"/>
          <a:ext cx="2924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¿Necesitas ayuda con esta planilla? </a:t>
          </a:r>
          <a:r>
            <a:rPr lang="en-US" cap="none" sz="10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 Contáctanos</a:t>
          </a:r>
        </a:p>
      </xdr:txBody>
    </xdr:sp>
    <xdr:clientData/>
  </xdr:twoCellAnchor>
  <xdr:twoCellAnchor editAs="absolute">
    <xdr:from>
      <xdr:col>7</xdr:col>
      <xdr:colOff>466725</xdr:colOff>
      <xdr:row>0</xdr:row>
      <xdr:rowOff>152400</xdr:rowOff>
    </xdr:from>
    <xdr:to>
      <xdr:col>7</xdr:col>
      <xdr:colOff>619125</xdr:colOff>
      <xdr:row>0</xdr:row>
      <xdr:rowOff>304800</xdr:rowOff>
    </xdr:to>
    <xdr:pic>
      <xdr:nvPicPr>
        <xdr:cNvPr id="5" name="mailIcon" descr="C:\Users\home\AppData\Roaming\Microsoft\Excel\XLSTART\header\envelope.png">
          <a:hlinkClick r:id="rId7"/>
        </xdr:cNvPr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0296525" y="15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114300</xdr:rowOff>
    </xdr:from>
    <xdr:to>
      <xdr:col>1</xdr:col>
      <xdr:colOff>533400</xdr:colOff>
      <xdr:row>0</xdr:row>
      <xdr:rowOff>266700</xdr:rowOff>
    </xdr:to>
    <xdr:pic>
      <xdr:nvPicPr>
        <xdr:cNvPr id="1" name="logo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104775</xdr:rowOff>
    </xdr:from>
    <xdr:to>
      <xdr:col>1</xdr:col>
      <xdr:colOff>3686175</xdr:colOff>
      <xdr:row>0</xdr:row>
      <xdr:rowOff>361950</xdr:rowOff>
    </xdr:to>
    <xdr:sp>
      <xdr:nvSpPr>
        <xdr:cNvPr id="2" name="subtitle"/>
        <xdr:cNvSpPr txBox="1">
          <a:spLocks noChangeArrowheads="1"/>
        </xdr:cNvSpPr>
      </xdr:nvSpPr>
      <xdr:spPr>
        <a:xfrm>
          <a:off x="1266825" y="104775"/>
          <a:ext cx="3181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6</xdr:col>
      <xdr:colOff>476250</xdr:colOff>
      <xdr:row>0</xdr:row>
      <xdr:rowOff>104775</xdr:rowOff>
    </xdr:from>
    <xdr:to>
      <xdr:col>10</xdr:col>
      <xdr:colOff>104775</xdr:colOff>
      <xdr:row>0</xdr:row>
      <xdr:rowOff>352425</xdr:rowOff>
    </xdr:to>
    <xdr:sp>
      <xdr:nvSpPr>
        <xdr:cNvPr id="3" name="contactBox">
          <a:hlinkClick r:id="rId4"/>
        </xdr:cNvPr>
        <xdr:cNvSpPr txBox="1">
          <a:spLocks noChangeArrowheads="1"/>
        </xdr:cNvSpPr>
      </xdr:nvSpPr>
      <xdr:spPr>
        <a:xfrm>
          <a:off x="8286750" y="104775"/>
          <a:ext cx="2924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¿Necesitas ayuda con esta planilla? </a:t>
          </a:r>
          <a:r>
            <a:rPr lang="en-US" cap="none" sz="10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 Contáctanos</a:t>
          </a:r>
        </a:p>
      </xdr:txBody>
    </xdr:sp>
    <xdr:clientData/>
  </xdr:twoCellAnchor>
  <xdr:twoCellAnchor editAs="absolute">
    <xdr:from>
      <xdr:col>8</xdr:col>
      <xdr:colOff>714375</xdr:colOff>
      <xdr:row>0</xdr:row>
      <xdr:rowOff>152400</xdr:rowOff>
    </xdr:from>
    <xdr:to>
      <xdr:col>9</xdr:col>
      <xdr:colOff>104775</xdr:colOff>
      <xdr:row>0</xdr:row>
      <xdr:rowOff>304800</xdr:rowOff>
    </xdr:to>
    <xdr:pic>
      <xdr:nvPicPr>
        <xdr:cNvPr id="4" name="mailIcon" descr="C:\Users\home\AppData\Roaming\Microsoft\Excel\XLSTART\header\envelope.png">
          <a:hlinkClick r:id="rId7"/>
        </xdr:cNvPr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0296525" y="15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15</xdr:row>
      <xdr:rowOff>95250</xdr:rowOff>
    </xdr:from>
    <xdr:to>
      <xdr:col>5</xdr:col>
      <xdr:colOff>1038225</xdr:colOff>
      <xdr:row>19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733800" y="3324225"/>
          <a:ext cx="2714625" cy="619125"/>
        </a:xfrm>
        <a:prstGeom prst="rect">
          <a:avLst/>
        </a:prstGeom>
        <a:solidFill>
          <a:srgbClr val="FFFFFF"/>
        </a:solidFill>
        <a:ln w="25400" cmpd="sng">
          <a:solidFill>
            <a:srgbClr val="E6B9B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Completar 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porcentaje de utilidad y el de IVA correspondiente a tu negocio.</a:t>
          </a:r>
        </a:p>
      </xdr:txBody>
    </xdr:sp>
    <xdr:clientData/>
  </xdr:twoCellAnchor>
  <xdr:twoCellAnchor editAs="absolute">
    <xdr:from>
      <xdr:col>0</xdr:col>
      <xdr:colOff>152400</xdr:colOff>
      <xdr:row>0</xdr:row>
      <xdr:rowOff>114300</xdr:rowOff>
    </xdr:from>
    <xdr:to>
      <xdr:col>1</xdr:col>
      <xdr:colOff>942975</xdr:colOff>
      <xdr:row>0</xdr:row>
      <xdr:rowOff>266700</xdr:rowOff>
    </xdr:to>
    <xdr:pic>
      <xdr:nvPicPr>
        <xdr:cNvPr id="2" name="logo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1143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0</xdr:row>
      <xdr:rowOff>104775</xdr:rowOff>
    </xdr:from>
    <xdr:to>
      <xdr:col>4</xdr:col>
      <xdr:colOff>228600</xdr:colOff>
      <xdr:row>0</xdr:row>
      <xdr:rowOff>361950</xdr:rowOff>
    </xdr:to>
    <xdr:sp>
      <xdr:nvSpPr>
        <xdr:cNvPr id="3" name="subtitle"/>
        <xdr:cNvSpPr txBox="1">
          <a:spLocks noChangeArrowheads="1"/>
        </xdr:cNvSpPr>
      </xdr:nvSpPr>
      <xdr:spPr>
        <a:xfrm>
          <a:off x="1266825" y="104775"/>
          <a:ext cx="3181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969696"/>
              </a:solidFill>
            </a:rPr>
            <a:t>Las planillas de Excel más útiles, en un solo lugar.</a:t>
          </a:r>
        </a:p>
      </xdr:txBody>
    </xdr:sp>
    <xdr:clientData/>
  </xdr:twoCellAnchor>
  <xdr:twoCellAnchor>
    <xdr:from>
      <xdr:col>7</xdr:col>
      <xdr:colOff>19050</xdr:colOff>
      <xdr:row>0</xdr:row>
      <xdr:rowOff>104775</xdr:rowOff>
    </xdr:from>
    <xdr:to>
      <xdr:col>10</xdr:col>
      <xdr:colOff>457200</xdr:colOff>
      <xdr:row>0</xdr:row>
      <xdr:rowOff>352425</xdr:rowOff>
    </xdr:to>
    <xdr:sp>
      <xdr:nvSpPr>
        <xdr:cNvPr id="4" name="contactBox">
          <a:hlinkClick r:id="rId4"/>
        </xdr:cNvPr>
        <xdr:cNvSpPr txBox="1">
          <a:spLocks noChangeArrowheads="1"/>
        </xdr:cNvSpPr>
      </xdr:nvSpPr>
      <xdr:spPr>
        <a:xfrm>
          <a:off x="7620000" y="104775"/>
          <a:ext cx="2924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¿Necesitas ayuda con esta planilla? </a:t>
          </a:r>
          <a:r>
            <a:rPr lang="en-US" cap="none" sz="10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 Contáctanos</a:t>
          </a:r>
        </a:p>
      </xdr:txBody>
    </xdr:sp>
    <xdr:clientData/>
  </xdr:twoCellAnchor>
  <xdr:twoCellAnchor editAs="absolute">
    <xdr:from>
      <xdr:col>10</xdr:col>
      <xdr:colOff>209550</xdr:colOff>
      <xdr:row>0</xdr:row>
      <xdr:rowOff>152400</xdr:rowOff>
    </xdr:from>
    <xdr:to>
      <xdr:col>10</xdr:col>
      <xdr:colOff>361950</xdr:colOff>
      <xdr:row>0</xdr:row>
      <xdr:rowOff>304800</xdr:rowOff>
    </xdr:to>
    <xdr:pic>
      <xdr:nvPicPr>
        <xdr:cNvPr id="5" name="mailIcon" descr="C:\Users\home\AppData\Roaming\Microsoft\Excel\XLSTART\header\envelope.png">
          <a:hlinkClick r:id="rId7"/>
        </xdr:cNvPr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0296525" y="15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D29:E32" comment="" totalsRowShown="0">
  <tableColumns count="2">
    <tableColumn id="1" name="Costo por unidad"/>
    <tableColumn id="2" name="Cos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"/>
  <sheetViews>
    <sheetView showGridLines="0" tabSelected="1" zoomScalePageLayoutView="0" workbookViewId="0" topLeftCell="A1">
      <selection activeCell="I6" sqref="I6"/>
    </sheetView>
  </sheetViews>
  <sheetFormatPr defaultColWidth="11.421875" defaultRowHeight="12.75"/>
  <sheetData>
    <row r="1" ht="15" customHeight="1"/>
    <row r="2" spans="3:10" ht="12.75">
      <c r="C2" s="77" t="s">
        <v>62</v>
      </c>
      <c r="D2" s="77"/>
      <c r="E2" s="77"/>
      <c r="F2" s="77"/>
      <c r="G2" s="77"/>
      <c r="H2" s="77"/>
      <c r="I2" s="77"/>
      <c r="J2" s="77"/>
    </row>
    <row r="3" ht="12.75">
      <c r="F3" t="s">
        <v>63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32"/>
  <sheetViews>
    <sheetView showGridLines="0" zoomScale="80" zoomScaleNormal="80" zoomScalePageLayoutView="0" workbookViewId="0" topLeftCell="A1">
      <pane ySplit="10" topLeftCell="A16" activePane="bottomLeft" state="frozen"/>
      <selection pane="topLeft" activeCell="A1" sqref="A1"/>
      <selection pane="bottomLeft" activeCell="I18" sqref="I18"/>
    </sheetView>
  </sheetViews>
  <sheetFormatPr defaultColWidth="11.421875" defaultRowHeight="12.75"/>
  <cols>
    <col min="1" max="1" width="11.421875" style="1" customWidth="1"/>
    <col min="2" max="2" width="24.7109375" style="1" bestFit="1" customWidth="1"/>
    <col min="3" max="3" width="14.7109375" style="1" customWidth="1"/>
    <col min="4" max="4" width="42.8515625" style="1" customWidth="1"/>
    <col min="5" max="5" width="14.421875" style="1" customWidth="1"/>
    <col min="6" max="6" width="24.140625" style="1" customWidth="1"/>
    <col min="7" max="7" width="15.140625" style="1" customWidth="1"/>
    <col min="8" max="16384" width="11.421875" style="1" customWidth="1"/>
  </cols>
  <sheetData>
    <row r="1" s="63" customFormat="1" ht="30" customHeight="1"/>
    <row r="2" ht="15" customHeight="1"/>
    <row r="5" ht="13.5" thickBot="1"/>
    <row r="6" spans="2:7" ht="24" thickBot="1">
      <c r="B6" s="64" t="s">
        <v>4</v>
      </c>
      <c r="C6" s="65"/>
      <c r="D6" s="65"/>
      <c r="E6" s="65"/>
      <c r="F6" s="65"/>
      <c r="G6" s="65"/>
    </row>
    <row r="7" ht="9" customHeight="1"/>
    <row r="8" spans="2:7" ht="18.75">
      <c r="B8" s="4" t="s">
        <v>37</v>
      </c>
      <c r="C8" s="66" t="s">
        <v>60</v>
      </c>
      <c r="D8" s="67"/>
      <c r="E8" s="67"/>
      <c r="F8" s="67"/>
      <c r="G8" s="68"/>
    </row>
    <row r="9" spans="2:7" ht="18.75">
      <c r="B9" s="4" t="s">
        <v>51</v>
      </c>
      <c r="C9" s="66">
        <v>50</v>
      </c>
      <c r="D9" s="67"/>
      <c r="E9" s="67"/>
      <c r="F9" s="67"/>
      <c r="G9" s="68"/>
    </row>
    <row r="10" spans="2:7" ht="19.5" thickBot="1">
      <c r="B10" s="2"/>
      <c r="C10" s="2"/>
      <c r="D10" s="2"/>
      <c r="E10" s="2"/>
      <c r="F10" s="2"/>
      <c r="G10" s="2"/>
    </row>
    <row r="11" spans="2:7" ht="38.25" thickTop="1">
      <c r="B11" s="45" t="s">
        <v>45</v>
      </c>
      <c r="C11" s="46" t="s">
        <v>44</v>
      </c>
      <c r="D11" s="46" t="s">
        <v>0</v>
      </c>
      <c r="E11" s="46" t="s">
        <v>1</v>
      </c>
      <c r="F11" s="46" t="s">
        <v>2</v>
      </c>
      <c r="G11" s="47" t="s">
        <v>3</v>
      </c>
    </row>
    <row r="12" spans="2:7" ht="18.75">
      <c r="B12" s="41">
        <v>45</v>
      </c>
      <c r="C12" s="42" t="s">
        <v>46</v>
      </c>
      <c r="D12" s="49" t="s">
        <v>61</v>
      </c>
      <c r="E12" s="52">
        <v>360</v>
      </c>
      <c r="F12" s="52"/>
      <c r="G12" s="54">
        <f>+E12</f>
        <v>360</v>
      </c>
    </row>
    <row r="13" spans="2:7" ht="18.75">
      <c r="B13" s="41">
        <v>50</v>
      </c>
      <c r="C13" s="42" t="s">
        <v>46</v>
      </c>
      <c r="D13" s="49" t="s">
        <v>6</v>
      </c>
      <c r="E13" s="52">
        <v>8.5</v>
      </c>
      <c r="F13" s="52"/>
      <c r="G13" s="54">
        <f aca="true" t="shared" si="0" ref="G13:G19">+E13</f>
        <v>8.5</v>
      </c>
    </row>
    <row r="14" spans="2:7" ht="18.75">
      <c r="B14" s="41">
        <v>100</v>
      </c>
      <c r="C14" s="42" t="s">
        <v>47</v>
      </c>
      <c r="D14" s="49" t="s">
        <v>7</v>
      </c>
      <c r="E14" s="52">
        <v>20</v>
      </c>
      <c r="F14" s="52"/>
      <c r="G14" s="54">
        <f t="shared" si="0"/>
        <v>20</v>
      </c>
    </row>
    <row r="15" spans="2:7" ht="18.75">
      <c r="B15" s="41">
        <v>8</v>
      </c>
      <c r="C15" s="42" t="s">
        <v>47</v>
      </c>
      <c r="D15" s="49" t="s">
        <v>8</v>
      </c>
      <c r="E15" s="52">
        <v>7.2</v>
      </c>
      <c r="F15" s="52"/>
      <c r="G15" s="54">
        <f t="shared" si="0"/>
        <v>7.2</v>
      </c>
    </row>
    <row r="16" spans="2:7" ht="18.75">
      <c r="B16" s="41">
        <v>50</v>
      </c>
      <c r="C16" s="42" t="s">
        <v>50</v>
      </c>
      <c r="D16" s="49" t="s">
        <v>9</v>
      </c>
      <c r="E16" s="52">
        <v>15</v>
      </c>
      <c r="F16" s="52"/>
      <c r="G16" s="54">
        <f t="shared" si="0"/>
        <v>15</v>
      </c>
    </row>
    <row r="17" spans="2:7" ht="18.75">
      <c r="B17" s="41">
        <v>2</v>
      </c>
      <c r="C17" s="42" t="s">
        <v>48</v>
      </c>
      <c r="D17" s="50" t="s">
        <v>16</v>
      </c>
      <c r="E17" s="52">
        <v>4</v>
      </c>
      <c r="F17" s="52"/>
      <c r="G17" s="54">
        <f t="shared" si="0"/>
        <v>4</v>
      </c>
    </row>
    <row r="18" spans="2:7" ht="18.75">
      <c r="B18" s="41">
        <v>12</v>
      </c>
      <c r="C18" s="42" t="s">
        <v>48</v>
      </c>
      <c r="D18" s="51" t="s">
        <v>15</v>
      </c>
      <c r="E18" s="52">
        <v>24</v>
      </c>
      <c r="F18" s="52"/>
      <c r="G18" s="54">
        <f t="shared" si="0"/>
        <v>24</v>
      </c>
    </row>
    <row r="19" spans="2:7" ht="18.75">
      <c r="B19" s="41">
        <v>4</v>
      </c>
      <c r="C19" s="42" t="s">
        <v>48</v>
      </c>
      <c r="D19" s="51" t="s">
        <v>10</v>
      </c>
      <c r="E19" s="52">
        <v>8</v>
      </c>
      <c r="F19" s="52"/>
      <c r="G19" s="54">
        <f t="shared" si="0"/>
        <v>8</v>
      </c>
    </row>
    <row r="20" spans="2:7" ht="18.75">
      <c r="B20" s="41">
        <v>18</v>
      </c>
      <c r="C20" s="42" t="s">
        <v>48</v>
      </c>
      <c r="D20" s="49" t="s">
        <v>11</v>
      </c>
      <c r="E20" s="52">
        <v>2.8</v>
      </c>
      <c r="F20" s="52">
        <v>2.8</v>
      </c>
      <c r="G20" s="54"/>
    </row>
    <row r="21" spans="2:7" ht="18.75">
      <c r="B21" s="41">
        <v>12</v>
      </c>
      <c r="C21" s="42" t="s">
        <v>48</v>
      </c>
      <c r="D21" s="49" t="s">
        <v>12</v>
      </c>
      <c r="E21" s="52">
        <v>2</v>
      </c>
      <c r="F21" s="52">
        <v>2</v>
      </c>
      <c r="G21" s="54"/>
    </row>
    <row r="22" spans="2:7" ht="18.75">
      <c r="B22" s="48" t="s">
        <v>59</v>
      </c>
      <c r="C22" s="42" t="s">
        <v>49</v>
      </c>
      <c r="D22" s="49" t="s">
        <v>13</v>
      </c>
      <c r="E22" s="52">
        <v>0.5</v>
      </c>
      <c r="F22" s="52">
        <v>0.5</v>
      </c>
      <c r="G22" s="54"/>
    </row>
    <row r="23" spans="2:7" ht="18.75">
      <c r="B23" s="41">
        <v>18</v>
      </c>
      <c r="C23" s="42" t="s">
        <v>48</v>
      </c>
      <c r="D23" s="49" t="s">
        <v>14</v>
      </c>
      <c r="E23" s="52">
        <v>2.35</v>
      </c>
      <c r="F23" s="52">
        <v>2.35</v>
      </c>
      <c r="G23" s="54"/>
    </row>
    <row r="24" spans="2:7" ht="21.75" thickBot="1">
      <c r="B24" s="43"/>
      <c r="C24" s="44"/>
      <c r="D24" s="44" t="s">
        <v>5</v>
      </c>
      <c r="E24" s="53">
        <f>SUM(E12:E23)</f>
        <v>454.35</v>
      </c>
      <c r="F24" s="53">
        <f>SUM(F12:F23)</f>
        <v>7.65</v>
      </c>
      <c r="G24" s="55">
        <f>SUM(G12:G23)</f>
        <v>446.7</v>
      </c>
    </row>
    <row r="25" ht="13.5" thickTop="1"/>
    <row r="27" spans="2:3" ht="12.75">
      <c r="B27" s="3"/>
      <c r="C27" s="3"/>
    </row>
    <row r="29" spans="4:6" ht="18.75">
      <c r="D29" s="56" t="s">
        <v>52</v>
      </c>
      <c r="E29" s="57" t="s">
        <v>53</v>
      </c>
      <c r="F29" s="14"/>
    </row>
    <row r="30" spans="4:6" ht="18.75">
      <c r="D30" s="56" t="s">
        <v>18</v>
      </c>
      <c r="E30" s="58">
        <f>F24/C9</f>
        <v>0.153</v>
      </c>
      <c r="F30" s="14"/>
    </row>
    <row r="31" spans="4:6" ht="18.75">
      <c r="D31" s="56" t="s">
        <v>57</v>
      </c>
      <c r="E31" s="58">
        <f>G24/C9</f>
        <v>8.934</v>
      </c>
      <c r="F31" s="14"/>
    </row>
    <row r="32" spans="4:6" ht="18.75">
      <c r="D32" s="56" t="s">
        <v>58</v>
      </c>
      <c r="E32" s="58">
        <f>E24/C9</f>
        <v>9.087</v>
      </c>
      <c r="F32" s="14"/>
    </row>
  </sheetData>
  <sheetProtection/>
  <mergeCells count="3">
    <mergeCell ref="B6:G6"/>
    <mergeCell ref="C8:G8"/>
    <mergeCell ref="C9:G9"/>
  </mergeCells>
  <printOptions/>
  <pageMargins left="1.63" right="0.75" top="1" bottom="1" header="0" footer="0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6:G38"/>
  <sheetViews>
    <sheetView showGridLines="0" zoomScale="50" zoomScaleNormal="50" zoomScalePageLayoutView="0" workbookViewId="0" topLeftCell="A1">
      <pane ySplit="7" topLeftCell="A17" activePane="bottomLeft" state="frozen"/>
      <selection pane="topLeft" activeCell="A1" sqref="A1"/>
      <selection pane="bottomLeft" activeCell="J30" sqref="J30"/>
    </sheetView>
  </sheetViews>
  <sheetFormatPr defaultColWidth="11.421875" defaultRowHeight="12.75"/>
  <cols>
    <col min="1" max="1" width="11.421875" style="1" customWidth="1"/>
    <col min="2" max="2" width="56.8515625" style="1" customWidth="1"/>
    <col min="3" max="3" width="13.8515625" style="1" bestFit="1" customWidth="1"/>
    <col min="4" max="4" width="5.140625" style="1" customWidth="1"/>
    <col min="5" max="5" width="25.140625" style="1" customWidth="1"/>
    <col min="6" max="6" width="4.7109375" style="1" customWidth="1"/>
    <col min="7" max="7" width="15.140625" style="1" customWidth="1"/>
    <col min="8" max="16384" width="11.421875" style="1" customWidth="1"/>
  </cols>
  <sheetData>
    <row r="1" s="63" customFormat="1" ht="30" customHeight="1"/>
    <row r="2" ht="15" customHeight="1"/>
    <row r="6" spans="2:7" ht="19.5" thickBot="1">
      <c r="B6" s="69"/>
      <c r="C6" s="69"/>
      <c r="D6" s="69"/>
      <c r="E6" s="69"/>
      <c r="F6" s="69"/>
      <c r="G6" s="69"/>
    </row>
    <row r="7" spans="2:7" ht="24" thickBot="1">
      <c r="B7" s="64" t="s">
        <v>35</v>
      </c>
      <c r="C7" s="65"/>
      <c r="D7" s="65"/>
      <c r="E7" s="70"/>
      <c r="F7" s="8"/>
      <c r="G7" s="8"/>
    </row>
    <row r="8" spans="2:7" ht="19.5" thickBot="1">
      <c r="B8" s="8"/>
      <c r="C8" s="8"/>
      <c r="D8" s="8"/>
      <c r="E8" s="8"/>
      <c r="F8" s="8"/>
      <c r="G8" s="8"/>
    </row>
    <row r="9" spans="2:7" ht="24" thickBot="1">
      <c r="B9" s="64" t="s">
        <v>20</v>
      </c>
      <c r="C9" s="65"/>
      <c r="D9" s="65"/>
      <c r="E9" s="70"/>
      <c r="F9" s="9"/>
      <c r="G9" s="5"/>
    </row>
    <row r="10" spans="2:4" ht="21" customHeight="1" thickBot="1">
      <c r="B10" s="6"/>
      <c r="C10" s="6"/>
      <c r="D10" s="6"/>
    </row>
    <row r="11" spans="2:6" ht="24" thickTop="1">
      <c r="B11" s="15" t="s">
        <v>21</v>
      </c>
      <c r="C11" s="16"/>
      <c r="D11" s="16"/>
      <c r="E11" s="17">
        <v>14.8</v>
      </c>
      <c r="F11" s="10"/>
    </row>
    <row r="12" spans="2:6" ht="23.25">
      <c r="B12" s="18" t="s">
        <v>22</v>
      </c>
      <c r="C12" s="7"/>
      <c r="D12" s="7"/>
      <c r="E12" s="19">
        <f>SUM(E13:E17)</f>
        <v>1.8</v>
      </c>
      <c r="F12" s="10"/>
    </row>
    <row r="13" spans="2:6" ht="23.25">
      <c r="B13" s="18" t="s">
        <v>23</v>
      </c>
      <c r="C13" s="20"/>
      <c r="D13" s="7"/>
      <c r="E13" s="21">
        <v>0.9</v>
      </c>
      <c r="F13" s="11"/>
    </row>
    <row r="14" spans="2:6" ht="23.25">
      <c r="B14" s="18" t="s">
        <v>24</v>
      </c>
      <c r="C14" s="20"/>
      <c r="D14" s="7"/>
      <c r="E14" s="21">
        <v>0.9</v>
      </c>
      <c r="F14" s="11"/>
    </row>
    <row r="15" spans="2:6" ht="23.25">
      <c r="B15" s="18"/>
      <c r="C15" s="20"/>
      <c r="D15" s="7"/>
      <c r="E15" s="21">
        <v>0</v>
      </c>
      <c r="F15" s="11"/>
    </row>
    <row r="16" spans="2:6" ht="23.25">
      <c r="B16" s="18"/>
      <c r="C16" s="20"/>
      <c r="D16" s="7"/>
      <c r="E16" s="21">
        <v>0</v>
      </c>
      <c r="F16" s="11"/>
    </row>
    <row r="17" spans="2:6" ht="24" thickBot="1">
      <c r="B17" s="18"/>
      <c r="C17" s="20"/>
      <c r="D17" s="7"/>
      <c r="E17" s="22">
        <v>0</v>
      </c>
      <c r="F17" s="11"/>
    </row>
    <row r="18" spans="2:7" ht="24" thickBot="1">
      <c r="B18" s="23" t="s">
        <v>30</v>
      </c>
      <c r="C18" s="24"/>
      <c r="D18" s="24"/>
      <c r="E18" s="25">
        <f>SUM(E11:E17)</f>
        <v>18.4</v>
      </c>
      <c r="F18" s="13"/>
      <c r="G18" s="12"/>
    </row>
    <row r="19" spans="2:4" ht="24" thickTop="1">
      <c r="B19" s="6"/>
      <c r="C19" s="6"/>
      <c r="D19" s="6"/>
    </row>
    <row r="20" spans="2:4" ht="24" thickBot="1">
      <c r="B20" s="6"/>
      <c r="C20" s="6"/>
      <c r="D20" s="6"/>
    </row>
    <row r="21" spans="2:6" ht="24" thickBot="1">
      <c r="B21" s="64" t="s">
        <v>25</v>
      </c>
      <c r="C21" s="65"/>
      <c r="D21" s="65"/>
      <c r="E21" s="70"/>
      <c r="F21" s="9"/>
    </row>
    <row r="22" spans="2:4" ht="18.75" customHeight="1" thickBot="1">
      <c r="B22" s="6"/>
      <c r="C22" s="6"/>
      <c r="D22" s="6"/>
    </row>
    <row r="23" spans="2:6" ht="24" thickTop="1">
      <c r="B23" s="15" t="s">
        <v>26</v>
      </c>
      <c r="C23" s="16"/>
      <c r="D23" s="16"/>
      <c r="E23" s="35">
        <v>1.5</v>
      </c>
      <c r="F23" s="10"/>
    </row>
    <row r="24" spans="2:6" ht="23.25">
      <c r="B24" s="18" t="s">
        <v>27</v>
      </c>
      <c r="C24" s="7"/>
      <c r="D24" s="7"/>
      <c r="E24" s="36">
        <v>1.8</v>
      </c>
      <c r="F24" s="10"/>
    </row>
    <row r="25" spans="2:6" ht="23.25">
      <c r="B25" s="18" t="s">
        <v>28</v>
      </c>
      <c r="C25" s="7"/>
      <c r="D25" s="7"/>
      <c r="E25" s="36">
        <v>1</v>
      </c>
      <c r="F25" s="10"/>
    </row>
    <row r="26" spans="2:6" ht="23.25">
      <c r="B26" s="18"/>
      <c r="C26" s="7"/>
      <c r="D26" s="7"/>
      <c r="E26" s="36">
        <v>0</v>
      </c>
      <c r="F26" s="10"/>
    </row>
    <row r="27" spans="2:6" ht="23.25">
      <c r="B27" s="18"/>
      <c r="C27" s="7"/>
      <c r="D27" s="7"/>
      <c r="E27" s="36">
        <v>0</v>
      </c>
      <c r="F27" s="10"/>
    </row>
    <row r="28" spans="2:6" ht="23.25">
      <c r="B28" s="18"/>
      <c r="C28" s="7"/>
      <c r="D28" s="7"/>
      <c r="E28" s="36">
        <v>0</v>
      </c>
      <c r="F28" s="10"/>
    </row>
    <row r="29" spans="2:6" ht="24" thickBot="1">
      <c r="B29" s="18"/>
      <c r="C29" s="7"/>
      <c r="D29" s="7"/>
      <c r="E29" s="37">
        <v>0</v>
      </c>
      <c r="F29" s="10"/>
    </row>
    <row r="30" spans="2:6" ht="24" thickBot="1">
      <c r="B30" s="23" t="s">
        <v>29</v>
      </c>
      <c r="C30" s="24"/>
      <c r="D30" s="24"/>
      <c r="E30" s="25">
        <f>SUM(E23:E29)</f>
        <v>4.3</v>
      </c>
      <c r="F30" s="13"/>
    </row>
    <row r="31" ht="24" thickTop="1">
      <c r="B31" s="6"/>
    </row>
    <row r="32" ht="24" thickBot="1">
      <c r="B32" s="6"/>
    </row>
    <row r="33" spans="2:7" ht="24" thickBot="1">
      <c r="B33" s="64" t="s">
        <v>31</v>
      </c>
      <c r="C33" s="65"/>
      <c r="D33" s="65"/>
      <c r="E33" s="65"/>
      <c r="F33" s="65"/>
      <c r="G33" s="70"/>
    </row>
    <row r="34" spans="2:4" ht="9.75" customHeight="1" thickBot="1">
      <c r="B34" s="6"/>
      <c r="C34" s="6"/>
      <c r="D34" s="6"/>
    </row>
    <row r="35" spans="2:7" ht="38.25" customHeight="1" thickTop="1">
      <c r="B35" s="26" t="s">
        <v>32</v>
      </c>
      <c r="C35" s="27">
        <f>E18</f>
        <v>18.4</v>
      </c>
      <c r="D35" s="28" t="s">
        <v>17</v>
      </c>
      <c r="E35" s="27">
        <f>E30</f>
        <v>4.3</v>
      </c>
      <c r="F35" s="29" t="s">
        <v>34</v>
      </c>
      <c r="G35" s="38">
        <f>+C35+E35</f>
        <v>22.7</v>
      </c>
    </row>
    <row r="36" spans="2:7" ht="38.25" customHeight="1" thickBot="1">
      <c r="B36" s="30" t="s">
        <v>33</v>
      </c>
      <c r="C36" s="24">
        <f>G35</f>
        <v>22.7</v>
      </c>
      <c r="D36" s="31" t="s">
        <v>19</v>
      </c>
      <c r="E36" s="32">
        <f>'Costo de Producción'!C9</f>
        <v>50</v>
      </c>
      <c r="F36" s="33" t="s">
        <v>34</v>
      </c>
      <c r="G36" s="39">
        <f>+C36/E36</f>
        <v>0.45399999999999996</v>
      </c>
    </row>
    <row r="37" spans="1:6" ht="24" thickTop="1">
      <c r="A37" s="20"/>
      <c r="B37" s="34"/>
      <c r="C37" s="7"/>
      <c r="D37" s="7"/>
      <c r="E37" s="10"/>
      <c r="F37" s="10"/>
    </row>
    <row r="38" spans="1:2" ht="23.25">
      <c r="A38" s="20"/>
      <c r="B38" s="34"/>
    </row>
  </sheetData>
  <sheetProtection/>
  <mergeCells count="5">
    <mergeCell ref="B6:G6"/>
    <mergeCell ref="B9:E9"/>
    <mergeCell ref="B21:E21"/>
    <mergeCell ref="B7:E7"/>
    <mergeCell ref="B33:G33"/>
  </mergeCells>
  <printOptions/>
  <pageMargins left="2.03" right="0.51" top="0.43" bottom="0.28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H19"/>
  <sheetViews>
    <sheetView showGridLines="0" zoomScalePageLayoutView="0" workbookViewId="0" topLeftCell="A2">
      <selection activeCell="F11" sqref="F11:F12"/>
    </sheetView>
  </sheetViews>
  <sheetFormatPr defaultColWidth="11.421875" defaultRowHeight="12.75"/>
  <cols>
    <col min="1" max="1" width="5.28125" style="1" customWidth="1"/>
    <col min="2" max="2" width="23.8515625" style="1" customWidth="1"/>
    <col min="3" max="3" width="19.7109375" style="1" customWidth="1"/>
    <col min="4" max="4" width="14.421875" style="1" customWidth="1"/>
    <col min="5" max="5" width="17.8515625" style="1" customWidth="1"/>
    <col min="6" max="6" width="18.421875" style="1" customWidth="1"/>
    <col min="7" max="8" width="14.421875" style="1" customWidth="1"/>
    <col min="9" max="16384" width="11.421875" style="1" customWidth="1"/>
  </cols>
  <sheetData>
    <row r="1" s="63" customFormat="1" ht="30" customHeight="1"/>
    <row r="2" ht="15" customHeight="1"/>
    <row r="6" ht="13.5" thickBot="1"/>
    <row r="7" spans="2:8" ht="24.75" thickBot="1" thickTop="1">
      <c r="B7" s="71" t="s">
        <v>36</v>
      </c>
      <c r="C7" s="72"/>
      <c r="D7" s="72"/>
      <c r="E7" s="72"/>
      <c r="F7" s="72"/>
      <c r="G7" s="72"/>
      <c r="H7" s="73"/>
    </row>
    <row r="8" ht="13.5" thickTop="1"/>
    <row r="10" spans="2:8" ht="42.75" customHeight="1">
      <c r="B10" s="40" t="s">
        <v>37</v>
      </c>
      <c r="C10" s="40" t="s">
        <v>38</v>
      </c>
      <c r="D10" s="40" t="s">
        <v>39</v>
      </c>
      <c r="E10" s="40" t="s">
        <v>40</v>
      </c>
      <c r="F10" s="40" t="s">
        <v>55</v>
      </c>
      <c r="G10" s="40" t="s">
        <v>41</v>
      </c>
      <c r="H10" s="40" t="s">
        <v>42</v>
      </c>
    </row>
    <row r="11" spans="2:8" ht="12.75">
      <c r="B11" s="74" t="s">
        <v>43</v>
      </c>
      <c r="C11" s="75">
        <f>'Costo de Producción'!E32</f>
        <v>9.087</v>
      </c>
      <c r="D11" s="75">
        <f>+'Costo Total Operativo'!G36</f>
        <v>0.45399999999999996</v>
      </c>
      <c r="E11" s="76">
        <f>+C11+D11</f>
        <v>9.541</v>
      </c>
      <c r="F11" s="75">
        <f>E11*$C$17</f>
        <v>2.8623</v>
      </c>
      <c r="G11" s="75">
        <f>+E11+F11</f>
        <v>12.4033</v>
      </c>
      <c r="H11" s="75">
        <f>G11*(1+C19)</f>
        <v>15.007992999999999</v>
      </c>
    </row>
    <row r="12" spans="2:8" ht="12.75">
      <c r="B12" s="74"/>
      <c r="C12" s="75"/>
      <c r="D12" s="75"/>
      <c r="E12" s="76"/>
      <c r="F12" s="75"/>
      <c r="G12" s="75"/>
      <c r="H12" s="75"/>
    </row>
    <row r="17" spans="2:3" ht="15">
      <c r="B17" s="59" t="s">
        <v>54</v>
      </c>
      <c r="C17" s="60">
        <v>0.3</v>
      </c>
    </row>
    <row r="19" spans="2:3" ht="15">
      <c r="B19" s="61" t="s">
        <v>56</v>
      </c>
      <c r="C19" s="62">
        <v>0.21</v>
      </c>
    </row>
  </sheetData>
  <sheetProtection/>
  <mergeCells count="8">
    <mergeCell ref="B7:H7"/>
    <mergeCell ref="B11:B12"/>
    <mergeCell ref="C11:C12"/>
    <mergeCell ref="D11:D12"/>
    <mergeCell ref="E11:E12"/>
    <mergeCell ref="F11:F12"/>
    <mergeCell ref="G11:G12"/>
    <mergeCell ref="H11:H12"/>
  </mergeCells>
  <printOptions/>
  <pageMargins left="1.95" right="0.75" top="1.7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planilla Excel</dc:creator>
  <cp:keywords/>
  <dc:description/>
  <cp:lastModifiedBy>Mauricio Rojas</cp:lastModifiedBy>
  <cp:lastPrinted>2011-11-27T20:19:49Z</cp:lastPrinted>
  <dcterms:created xsi:type="dcterms:W3CDTF">2011-11-26T04:20:22Z</dcterms:created>
  <dcterms:modified xsi:type="dcterms:W3CDTF">2016-09-29T01:38:09Z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