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\Desktop\CEOGET\CEOGET 2015\CONTABILIDAD\NTLCF2014-1\EJERCICIO MONICA # 4\"/>
    </mc:Choice>
  </mc:AlternateContent>
  <bookViews>
    <workbookView xWindow="0" yWindow="0" windowWidth="3795" windowHeight="2460" firstSheet="1" activeTab="1"/>
  </bookViews>
  <sheets>
    <sheet name="EJERCICIO # 2 SUPERLOGROS" sheetId="1" state="hidden" r:id="rId1"/>
    <sheet name="AVANCE EJERCICIO SUPERLOGROS" sheetId="2" r:id="rId2"/>
  </sheets>
  <definedNames>
    <definedName name="AVANCE">'EJERCICIO # 2 SUPERLOGROS'!$A$1:$M$23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" i="1"/>
  <c r="C5" i="2" l="1"/>
  <c r="B5" i="2"/>
  <c r="A5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<sst xmlns="http://schemas.openxmlformats.org/spreadsheetml/2006/main" count="72" uniqueCount="57">
  <si>
    <t>CAROLINA</t>
  </si>
  <si>
    <t>WENDY JOHANA</t>
  </si>
  <si>
    <t>FELIPE</t>
  </si>
  <si>
    <t>YERMIN</t>
  </si>
  <si>
    <t>IRMA SOBEIDA</t>
  </si>
  <si>
    <t>JUAN JOSE</t>
  </si>
  <si>
    <t>NODIER</t>
  </si>
  <si>
    <t>YIRLEY VIVIANA</t>
  </si>
  <si>
    <t>JESSICA JULIETH</t>
  </si>
  <si>
    <t>SARA VALERIA</t>
  </si>
  <si>
    <t>JUAN DAVID</t>
  </si>
  <si>
    <t>ROCARDO ANDRES</t>
  </si>
  <si>
    <t>SANDRA MILENA</t>
  </si>
  <si>
    <t>CONSUELO</t>
  </si>
  <si>
    <t>LUZ ELIANA</t>
  </si>
  <si>
    <t>LADY</t>
  </si>
  <si>
    <t>NANCY</t>
  </si>
  <si>
    <t>YENY</t>
  </si>
  <si>
    <t>PAULA ANDREA</t>
  </si>
  <si>
    <t>ERIKA YESENIA</t>
  </si>
  <si>
    <t>NOMBRE</t>
  </si>
  <si>
    <t>BALVIN MONTOYA</t>
  </si>
  <si>
    <t>BODER ALZATE</t>
  </si>
  <si>
    <t>CARDONA ECHAVARRIA</t>
  </si>
  <si>
    <t>CASTRO ECHAVARRIA</t>
  </si>
  <si>
    <t>CEBALLOS VILLADA</t>
  </si>
  <si>
    <t>DIAZ CORREA</t>
  </si>
  <si>
    <t>GALLLO SANCHEZ</t>
  </si>
  <si>
    <t>GARCIA ROJAS</t>
  </si>
  <si>
    <t>GUTIERREZ BOTERO</t>
  </si>
  <si>
    <t>HENAO RODRIGUEZ</t>
  </si>
  <si>
    <t>MACIAS OSORIO</t>
  </si>
  <si>
    <t>MONTOYA PEREZ</t>
  </si>
  <si>
    <t>MORA SANCHEZ</t>
  </si>
  <si>
    <t>PALACIO RAMIREZ</t>
  </si>
  <si>
    <t>POSADA AGUDELO</t>
  </si>
  <si>
    <t>RODRIGUEZ OCHOA</t>
  </si>
  <si>
    <t>RUIZ ARBOLEDA</t>
  </si>
  <si>
    <t>RUIZ GONZALEZ</t>
  </si>
  <si>
    <t>TORRES PALACIO</t>
  </si>
  <si>
    <t>URREGO</t>
  </si>
  <si>
    <t>USUGA</t>
  </si>
  <si>
    <t>APELLIDO</t>
  </si>
  <si>
    <t>TORRES</t>
  </si>
  <si>
    <t>CEDULA</t>
  </si>
  <si>
    <t>FACTURA METALMECANICOS</t>
  </si>
  <si>
    <t>FACTURA # 2 MANTENIMIENTO Y SER</t>
  </si>
  <si>
    <t>OR 1 SUMIREPUESTOS</t>
  </si>
  <si>
    <t>FACTURA # 3 FOTJAR</t>
  </si>
  <si>
    <t>OR 2 INDUSTRIAL FERRETERA</t>
  </si>
  <si>
    <t>LIBRO MAYOR</t>
  </si>
  <si>
    <t>BALANCE GENERAL</t>
  </si>
  <si>
    <t>GANANCIAS Y PERDIDAS</t>
  </si>
  <si>
    <t>KARDEX</t>
  </si>
  <si>
    <t>NOTA FINAL EJERCICIO</t>
  </si>
  <si>
    <t>BARRIENTOS</t>
  </si>
  <si>
    <t>JULIANA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</si>
</sst>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gradientFill degree="135">
        <stop position="0">
          <color theme="7" tint="0.59999389629810485"/>
        </stop>
        <stop position="1">
          <color theme="4"/>
        </stop>
      </gradient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165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</xf>
    <xf numFmtId="165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E1" workbookViewId="0">
      <selection activeCell="M23" sqref="M23"/>
    </sheetView>
  </sheetViews>
  <sheetFormatPr baseColWidth="10" defaultRowHeight="15" x14ac:dyDescent="0.25"/>
  <cols>
    <col min="2" max="2" width="24.140625" customWidth="1"/>
    <col min="3" max="4" width="21.140625" customWidth="1"/>
    <col min="5" max="5" width="19.140625" customWidth="1"/>
    <col min="6" max="7" width="17" customWidth="1"/>
    <col min="8" max="8" width="16.28515625" customWidth="1"/>
    <col min="9" max="9" width="14.140625" bestFit="1" customWidth="1"/>
    <col min="10" max="10" width="12.5703125" bestFit="1" customWidth="1"/>
    <col min="11" max="11" width="14.140625" bestFit="1" customWidth="1"/>
  </cols>
  <sheetData>
    <row r="1" spans="1:13" ht="45" x14ac:dyDescent="0.25">
      <c r="A1" s="4" t="s">
        <v>44</v>
      </c>
      <c r="B1" s="4" t="s">
        <v>42</v>
      </c>
      <c r="C1" s="4" t="s">
        <v>20</v>
      </c>
      <c r="D1" s="5" t="s">
        <v>45</v>
      </c>
      <c r="E1" s="5" t="s">
        <v>46</v>
      </c>
      <c r="F1" s="5" t="s">
        <v>47</v>
      </c>
      <c r="G1" s="5" t="s">
        <v>48</v>
      </c>
      <c r="H1" s="5" t="s">
        <v>49</v>
      </c>
      <c r="I1" s="5" t="s">
        <v>50</v>
      </c>
      <c r="J1" s="11" t="s">
        <v>51</v>
      </c>
      <c r="K1" s="11" t="s">
        <v>52</v>
      </c>
      <c r="L1" s="11" t="s">
        <v>53</v>
      </c>
      <c r="M1" s="11" t="s">
        <v>54</v>
      </c>
    </row>
    <row r="2" spans="1:13" x14ac:dyDescent="0.25">
      <c r="A2" s="3">
        <v>1039459142</v>
      </c>
      <c r="B2" s="1" t="s">
        <v>21</v>
      </c>
      <c r="C2" s="1" t="s">
        <v>0</v>
      </c>
      <c r="D2" s="6">
        <v>5</v>
      </c>
      <c r="E2" s="6">
        <v>2</v>
      </c>
      <c r="F2" s="6">
        <v>5</v>
      </c>
      <c r="G2" s="6">
        <v>2.5</v>
      </c>
      <c r="H2" s="6">
        <v>5</v>
      </c>
      <c r="I2" s="6"/>
      <c r="J2" s="6">
        <v>4</v>
      </c>
      <c r="K2" s="6">
        <v>2</v>
      </c>
      <c r="L2" s="6">
        <v>1</v>
      </c>
      <c r="M2" s="6">
        <f>SUM(D2:L2)/9</f>
        <v>2.9444444444444446</v>
      </c>
    </row>
    <row r="3" spans="1:13" x14ac:dyDescent="0.25">
      <c r="A3" s="3">
        <v>1039462284</v>
      </c>
      <c r="B3" s="1" t="s">
        <v>22</v>
      </c>
      <c r="C3" s="1" t="s">
        <v>1</v>
      </c>
      <c r="D3" s="6">
        <v>5</v>
      </c>
      <c r="E3" s="6">
        <v>5</v>
      </c>
      <c r="F3" s="6"/>
      <c r="G3" s="6"/>
      <c r="H3" s="6"/>
      <c r="I3" s="6">
        <v>5</v>
      </c>
      <c r="J3" s="6"/>
      <c r="K3" s="6"/>
      <c r="L3" s="6"/>
      <c r="M3" s="6">
        <f t="shared" ref="M3:M23" si="0">SUM(D3:L3)/9</f>
        <v>1.6666666666666667</v>
      </c>
    </row>
    <row r="4" spans="1:13" x14ac:dyDescent="0.25">
      <c r="A4" s="3">
        <v>1036628673</v>
      </c>
      <c r="B4" s="1" t="s">
        <v>23</v>
      </c>
      <c r="C4" s="1" t="s">
        <v>2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f t="shared" si="0"/>
        <v>5</v>
      </c>
    </row>
    <row r="5" spans="1:13" x14ac:dyDescent="0.25">
      <c r="A5" s="3">
        <v>1128385897</v>
      </c>
      <c r="B5" s="1" t="s">
        <v>24</v>
      </c>
      <c r="C5" s="1" t="s">
        <v>3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6">
        <v>4.8</v>
      </c>
      <c r="K5" s="6">
        <v>4.7</v>
      </c>
      <c r="L5" s="6">
        <v>5</v>
      </c>
      <c r="M5" s="6">
        <f t="shared" si="0"/>
        <v>4.9444444444444446</v>
      </c>
    </row>
    <row r="6" spans="1:13" x14ac:dyDescent="0.25">
      <c r="A6" s="3">
        <v>43518753</v>
      </c>
      <c r="B6" s="1" t="s">
        <v>25</v>
      </c>
      <c r="C6" s="1" t="s">
        <v>4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3</v>
      </c>
      <c r="K6" s="6">
        <v>5</v>
      </c>
      <c r="L6" s="6">
        <v>5</v>
      </c>
      <c r="M6" s="6">
        <f t="shared" si="0"/>
        <v>4.7777777777777777</v>
      </c>
    </row>
    <row r="7" spans="1:13" x14ac:dyDescent="0.25">
      <c r="A7" s="3">
        <v>1037616360</v>
      </c>
      <c r="B7" s="1" t="s">
        <v>26</v>
      </c>
      <c r="C7" s="1" t="s">
        <v>0</v>
      </c>
      <c r="D7" s="6">
        <v>5</v>
      </c>
      <c r="E7" s="6">
        <v>5</v>
      </c>
      <c r="F7" s="6">
        <v>3</v>
      </c>
      <c r="G7" s="6">
        <v>5</v>
      </c>
      <c r="H7" s="6">
        <v>3</v>
      </c>
      <c r="I7" s="6">
        <v>5</v>
      </c>
      <c r="J7" s="6">
        <v>5</v>
      </c>
      <c r="K7" s="6">
        <v>3</v>
      </c>
      <c r="L7" s="6">
        <v>5</v>
      </c>
      <c r="M7" s="6">
        <f t="shared" si="0"/>
        <v>4.333333333333333</v>
      </c>
    </row>
    <row r="8" spans="1:13" x14ac:dyDescent="0.25">
      <c r="A8" s="3">
        <v>3563400</v>
      </c>
      <c r="B8" s="2" t="s">
        <v>27</v>
      </c>
      <c r="C8" s="1" t="s">
        <v>5</v>
      </c>
      <c r="D8" s="6">
        <v>5</v>
      </c>
      <c r="E8" s="6">
        <v>5</v>
      </c>
      <c r="F8" s="6">
        <v>3</v>
      </c>
      <c r="G8" s="6">
        <v>5</v>
      </c>
      <c r="H8" s="6">
        <v>5</v>
      </c>
      <c r="I8" s="6">
        <v>5</v>
      </c>
      <c r="J8" s="6">
        <v>5</v>
      </c>
      <c r="K8" s="6">
        <v>3.3</v>
      </c>
      <c r="L8" s="6">
        <v>5</v>
      </c>
      <c r="M8" s="6">
        <f t="shared" si="0"/>
        <v>4.5888888888888886</v>
      </c>
    </row>
    <row r="9" spans="1:13" x14ac:dyDescent="0.25">
      <c r="A9" s="3">
        <v>42701529</v>
      </c>
      <c r="B9" s="1" t="s">
        <v>28</v>
      </c>
      <c r="C9" s="1" t="s">
        <v>6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f t="shared" si="0"/>
        <v>5</v>
      </c>
    </row>
    <row r="10" spans="1:13" x14ac:dyDescent="0.25">
      <c r="A10" s="3">
        <v>32259990</v>
      </c>
      <c r="B10" s="1" t="s">
        <v>29</v>
      </c>
      <c r="C10" s="1" t="s">
        <v>7</v>
      </c>
      <c r="D10" s="6">
        <v>5</v>
      </c>
      <c r="E10" s="6">
        <v>5</v>
      </c>
      <c r="F10" s="6">
        <v>3</v>
      </c>
      <c r="G10" s="6">
        <v>5</v>
      </c>
      <c r="H10" s="6">
        <v>5</v>
      </c>
      <c r="I10" s="6">
        <v>5</v>
      </c>
      <c r="J10" s="6"/>
      <c r="K10" s="6"/>
      <c r="L10" s="6">
        <v>5</v>
      </c>
      <c r="M10" s="6">
        <f t="shared" si="0"/>
        <v>3.6666666666666665</v>
      </c>
    </row>
    <row r="11" spans="1:13" x14ac:dyDescent="0.25">
      <c r="A11" s="3">
        <v>1036622105</v>
      </c>
      <c r="B11" s="1" t="s">
        <v>30</v>
      </c>
      <c r="C11" s="1" t="s">
        <v>8</v>
      </c>
      <c r="D11" s="6">
        <v>5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4.7</v>
      </c>
      <c r="L11" s="6">
        <v>5</v>
      </c>
      <c r="M11" s="6">
        <f t="shared" si="0"/>
        <v>4.9666666666666668</v>
      </c>
    </row>
    <row r="12" spans="1:13" x14ac:dyDescent="0.25">
      <c r="A12" s="3">
        <v>1152205981</v>
      </c>
      <c r="B12" s="1" t="s">
        <v>31</v>
      </c>
      <c r="C12" s="1" t="s">
        <v>9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2.5</v>
      </c>
      <c r="L12" s="6">
        <v>5</v>
      </c>
      <c r="M12" s="6">
        <f t="shared" si="0"/>
        <v>4.7222222222222223</v>
      </c>
    </row>
    <row r="13" spans="1:13" x14ac:dyDescent="0.25">
      <c r="A13" s="3">
        <v>1039446998</v>
      </c>
      <c r="B13" s="1" t="s">
        <v>32</v>
      </c>
      <c r="C13" s="1" t="s">
        <v>10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4</v>
      </c>
      <c r="K13" s="6">
        <v>5</v>
      </c>
      <c r="L13" s="6">
        <v>5</v>
      </c>
      <c r="M13" s="6">
        <f t="shared" si="0"/>
        <v>4.8888888888888893</v>
      </c>
    </row>
    <row r="14" spans="1:13" x14ac:dyDescent="0.25">
      <c r="A14" s="3">
        <v>71364171</v>
      </c>
      <c r="B14" s="2" t="s">
        <v>33</v>
      </c>
      <c r="C14" s="1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>
        <f t="shared" si="0"/>
        <v>0</v>
      </c>
    </row>
    <row r="15" spans="1:13" x14ac:dyDescent="0.25">
      <c r="A15" s="3">
        <v>32240161</v>
      </c>
      <c r="B15" s="1" t="s">
        <v>34</v>
      </c>
      <c r="C15" s="1" t="s">
        <v>12</v>
      </c>
      <c r="D15" s="6">
        <v>5</v>
      </c>
      <c r="E15" s="6">
        <v>5</v>
      </c>
      <c r="F15" s="6">
        <v>5</v>
      </c>
      <c r="G15" s="6">
        <v>3.5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f t="shared" si="0"/>
        <v>4.833333333333333</v>
      </c>
    </row>
    <row r="16" spans="1:13" x14ac:dyDescent="0.25">
      <c r="A16" s="3">
        <v>43030683</v>
      </c>
      <c r="B16" s="1" t="s">
        <v>35</v>
      </c>
      <c r="C16" s="1" t="s">
        <v>13</v>
      </c>
      <c r="D16" s="6">
        <v>5</v>
      </c>
      <c r="E16" s="6"/>
      <c r="F16" s="6">
        <v>5</v>
      </c>
      <c r="G16" s="6"/>
      <c r="H16" s="6"/>
      <c r="I16" s="6"/>
      <c r="J16" s="6">
        <v>3.6</v>
      </c>
      <c r="K16" s="6">
        <v>3.4</v>
      </c>
      <c r="L16" s="6"/>
      <c r="M16" s="6">
        <f t="shared" si="0"/>
        <v>1.8888888888888888</v>
      </c>
    </row>
    <row r="17" spans="1:13" x14ac:dyDescent="0.25">
      <c r="A17" s="3">
        <v>43676592</v>
      </c>
      <c r="B17" s="1" t="s">
        <v>36</v>
      </c>
      <c r="C17" s="1" t="s">
        <v>14</v>
      </c>
      <c r="D17" s="6"/>
      <c r="E17" s="6"/>
      <c r="F17" s="6">
        <v>5</v>
      </c>
      <c r="G17" s="6"/>
      <c r="H17" s="6">
        <v>5</v>
      </c>
      <c r="I17" s="6">
        <v>5</v>
      </c>
      <c r="J17" s="6">
        <v>4.5</v>
      </c>
      <c r="K17" s="6">
        <v>3.4</v>
      </c>
      <c r="L17" s="6">
        <v>5</v>
      </c>
      <c r="M17" s="6">
        <f t="shared" si="0"/>
        <v>3.0999999999999996</v>
      </c>
    </row>
    <row r="18" spans="1:13" x14ac:dyDescent="0.25">
      <c r="A18" s="3">
        <v>43272441</v>
      </c>
      <c r="B18" s="1" t="s">
        <v>37</v>
      </c>
      <c r="C18" s="1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>
        <f t="shared" si="0"/>
        <v>0</v>
      </c>
    </row>
    <row r="19" spans="1:13" x14ac:dyDescent="0.25">
      <c r="A19" s="3">
        <v>42823117</v>
      </c>
      <c r="B19" s="1" t="s">
        <v>38</v>
      </c>
      <c r="C19" s="1" t="s">
        <v>16</v>
      </c>
      <c r="D19" s="6">
        <v>5</v>
      </c>
      <c r="E19" s="6">
        <v>5</v>
      </c>
      <c r="F19" s="6"/>
      <c r="G19" s="6">
        <v>5</v>
      </c>
      <c r="H19" s="6"/>
      <c r="I19" s="6">
        <v>5</v>
      </c>
      <c r="J19" s="6">
        <v>2</v>
      </c>
      <c r="K19" s="6">
        <v>3.3</v>
      </c>
      <c r="L19" s="6">
        <v>1</v>
      </c>
      <c r="M19" s="6">
        <f t="shared" si="0"/>
        <v>2.9222222222222225</v>
      </c>
    </row>
    <row r="20" spans="1:13" x14ac:dyDescent="0.25">
      <c r="A20" s="3" t="s">
        <v>43</v>
      </c>
      <c r="B20" s="1" t="s">
        <v>39</v>
      </c>
      <c r="C20" s="1" t="s">
        <v>17</v>
      </c>
      <c r="D20" s="6"/>
      <c r="E20" s="6"/>
      <c r="F20" s="6"/>
      <c r="G20" s="6"/>
      <c r="H20" s="6"/>
      <c r="I20" s="6"/>
      <c r="J20" s="6"/>
      <c r="K20" s="6"/>
      <c r="L20" s="6"/>
      <c r="M20" s="6">
        <f t="shared" si="0"/>
        <v>0</v>
      </c>
    </row>
    <row r="21" spans="1:13" x14ac:dyDescent="0.25">
      <c r="A21" s="3">
        <v>1039460524</v>
      </c>
      <c r="B21" s="1" t="s">
        <v>40</v>
      </c>
      <c r="C21" s="1" t="s">
        <v>18</v>
      </c>
      <c r="D21" s="6">
        <v>5</v>
      </c>
      <c r="E21" s="6">
        <v>5</v>
      </c>
      <c r="F21" s="6"/>
      <c r="G21" s="6">
        <v>5</v>
      </c>
      <c r="H21" s="6"/>
      <c r="I21" s="6">
        <v>5</v>
      </c>
      <c r="J21" s="6">
        <v>2</v>
      </c>
      <c r="K21" s="6">
        <v>3.3</v>
      </c>
      <c r="L21" s="6">
        <v>1</v>
      </c>
      <c r="M21" s="6">
        <f t="shared" si="0"/>
        <v>2.9222222222222225</v>
      </c>
    </row>
    <row r="22" spans="1:13" x14ac:dyDescent="0.25">
      <c r="A22" s="3">
        <v>1039468738</v>
      </c>
      <c r="B22" s="1" t="s">
        <v>41</v>
      </c>
      <c r="C22" s="1" t="s">
        <v>19</v>
      </c>
      <c r="D22" s="6">
        <v>5</v>
      </c>
      <c r="E22" s="6">
        <v>5</v>
      </c>
      <c r="F22" s="6">
        <v>5</v>
      </c>
      <c r="G22" s="6">
        <v>2</v>
      </c>
      <c r="H22" s="6">
        <v>5</v>
      </c>
      <c r="I22" s="6">
        <v>5</v>
      </c>
      <c r="J22" s="6"/>
      <c r="K22" s="6">
        <v>3.3</v>
      </c>
      <c r="L22" s="6">
        <v>2.5</v>
      </c>
      <c r="M22" s="6">
        <f t="shared" si="0"/>
        <v>3.6444444444444439</v>
      </c>
    </row>
    <row r="23" spans="1:13" x14ac:dyDescent="0.25">
      <c r="A23" t="s">
        <v>55</v>
      </c>
      <c r="B23" s="12" t="s">
        <v>55</v>
      </c>
      <c r="C23" s="12" t="s">
        <v>56</v>
      </c>
      <c r="D23" s="6">
        <v>5</v>
      </c>
      <c r="E23" s="6">
        <v>5</v>
      </c>
      <c r="F23" s="6">
        <v>5</v>
      </c>
      <c r="G23" s="6">
        <v>5</v>
      </c>
      <c r="H23" s="6">
        <v>5</v>
      </c>
      <c r="I23" s="6">
        <v>5</v>
      </c>
      <c r="J23" s="6">
        <v>5</v>
      </c>
      <c r="K23" s="6">
        <v>4.7</v>
      </c>
      <c r="L23" s="6">
        <v>5</v>
      </c>
      <c r="M23" s="6">
        <f t="shared" si="0"/>
        <v>4.9666666666666668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showGridLines="0" tabSelected="1" workbookViewId="0">
      <selection activeCell="A2" sqref="A2"/>
    </sheetView>
  </sheetViews>
  <sheetFormatPr baseColWidth="10" defaultColWidth="0" defaultRowHeight="15" zeroHeight="1" x14ac:dyDescent="0.25"/>
  <cols>
    <col min="1" max="1" width="13.85546875" customWidth="1"/>
    <col min="2" max="2" width="23.7109375" customWidth="1"/>
    <col min="3" max="3" width="19.28515625" customWidth="1"/>
    <col min="4" max="4" width="16.7109375" style="10" customWidth="1"/>
    <col min="5" max="5" width="17.85546875" style="10" customWidth="1"/>
    <col min="6" max="6" width="14.7109375" style="10" customWidth="1"/>
    <col min="7" max="7" width="16" style="10" customWidth="1"/>
    <col min="8" max="8" width="17.85546875" style="10" hidden="1"/>
    <col min="9" max="9" width="15" style="10" hidden="1"/>
    <col min="10" max="16384" width="11.42578125" hidden="1"/>
  </cols>
  <sheetData>
    <row r="1" spans="1:7" ht="44.25" customHeight="1" x14ac:dyDescent="0.25">
      <c r="A1" s="13" t="s">
        <v>44</v>
      </c>
      <c r="B1" s="13" t="s">
        <v>42</v>
      </c>
      <c r="C1" s="13" t="s">
        <v>20</v>
      </c>
      <c r="D1" s="14" t="s">
        <v>45</v>
      </c>
      <c r="E1" s="14" t="s">
        <v>46</v>
      </c>
      <c r="F1" s="14" t="s">
        <v>47</v>
      </c>
    </row>
    <row r="2" spans="1:7" ht="22.5" customHeight="1" x14ac:dyDescent="0.25">
      <c r="A2" s="9"/>
      <c r="B2" s="7" t="str">
        <f>IFERROR(VLOOKUP($A$2,AVANCE,2,0),"")</f>
        <v/>
      </c>
      <c r="C2" s="7" t="str">
        <f>IFERROR(VLOOKUP($A$2,AVANCE,3,0),"")</f>
        <v/>
      </c>
      <c r="D2" s="8" t="str">
        <f>IFERROR(VLOOKUP($A$2,AVANCE,4,0),"")</f>
        <v/>
      </c>
      <c r="E2" s="8" t="str">
        <f>IFERROR(VLOOKUP($A$2,AVANCE,5,0),"")</f>
        <v/>
      </c>
      <c r="F2" s="8" t="str">
        <f>IFERROR(VLOOKUP($A$2,AVANCE,6,0),"")</f>
        <v/>
      </c>
    </row>
    <row r="3" spans="1:7" x14ac:dyDescent="0.25"/>
    <row r="4" spans="1:7" ht="22.5" x14ac:dyDescent="0.25">
      <c r="A4" s="14" t="s">
        <v>48</v>
      </c>
      <c r="B4" s="14" t="s">
        <v>49</v>
      </c>
      <c r="C4" s="14" t="s">
        <v>50</v>
      </c>
      <c r="D4" s="14" t="s">
        <v>51</v>
      </c>
      <c r="E4" s="14" t="s">
        <v>52</v>
      </c>
      <c r="F4" s="14" t="s">
        <v>53</v>
      </c>
      <c r="G4" s="14" t="s">
        <v>54</v>
      </c>
    </row>
    <row r="5" spans="1:7" ht="40.5" customHeight="1" x14ac:dyDescent="0.25">
      <c r="A5" s="8" t="str">
        <f>IFERROR(VLOOKUP($A$2,AVANCE,7,0),"")</f>
        <v/>
      </c>
      <c r="B5" s="8" t="str">
        <f>IFERROR(VLOOKUP($A$2,AVANCE,8,0),"")</f>
        <v/>
      </c>
      <c r="C5" s="8" t="str">
        <f>IFERROR(VLOOKUP($A$2,AVANCE,9,0),"")</f>
        <v/>
      </c>
      <c r="D5" s="8" t="str">
        <f>IFERROR(VLOOKUP($A$2,AVANCE,10,0),"")</f>
        <v/>
      </c>
      <c r="E5" s="8" t="str">
        <f>IFERROR(VLOOKUP($A$2,AVANCE,11,0),"")</f>
        <v/>
      </c>
      <c r="F5" s="8" t="str">
        <f>IFERROR(VLOOKUP($A$2,AVANCE,12,0),"")</f>
        <v/>
      </c>
      <c r="G5" s="15" t="str">
        <f>IFERROR(VLOOKUP($A$2,AVANCE,13,0),"")</f>
        <v/>
      </c>
    </row>
  </sheetData>
  <sheetProtection algorithmName="SHA-512" hashValue="uWnXdhWHnba/DOnzdR8uYTzE7rhQGdrlt58mEq9rKsezyVP83kfhSRQjxe8n+b5AgLa+NFI9JvUu6EuTbIAzGw==" saltValue="BRonT8qUXsSXCj6KYYaDsg==" spinCount="100000" sheet="1" objects="1" scenarios="1"/>
  <protectedRanges>
    <protectedRange sqref="A2" name="Rango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EJERCICIO # 2 SUPERLOGROS</vt:lpstr>
      <vt:lpstr>AVANCE EJERCICIO SUPERLOGROS</vt:lpstr>
      <vt:lpstr>AVANCE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MAURICIO</cp:lastModifiedBy>
  <dcterms:created xsi:type="dcterms:W3CDTF">2015-03-02T02:17:11Z</dcterms:created>
  <dcterms:modified xsi:type="dcterms:W3CDTF">2015-03-09T05:16:53Z</dcterms:modified>
</cp:coreProperties>
</file>