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\Desktop\CEOGET\CEOGET 2014\CONTABILIDAD Y FINANZAS\MAÑANA CONTABILIDAD Y FINANZAS 2014-1\"/>
    </mc:Choice>
  </mc:AlternateContent>
  <bookViews>
    <workbookView xWindow="0" yWindow="0" windowWidth="23040" windowHeight="9315"/>
  </bookViews>
  <sheets>
    <sheet name="PAQUETES CONTABLES" sheetId="1" r:id="rId1"/>
    <sheet name="Hoja1" sheetId="2" r:id="rId2"/>
    <sheet name="Hoja2" sheetId="3" r:id="rId3"/>
  </sheets>
  <definedNames>
    <definedName name="_xlnm.Print_Area" localSheetId="0">'PAQUETES CONTABLES'!$A$1:$AZ$49</definedName>
  </definedNames>
  <calcPr calcId="152511"/>
</workbook>
</file>

<file path=xl/calcChain.xml><?xml version="1.0" encoding="utf-8"?>
<calcChain xmlns="http://schemas.openxmlformats.org/spreadsheetml/2006/main">
  <c r="AZ13" i="1" l="1"/>
  <c r="AZ30" i="1"/>
  <c r="AY11" i="1"/>
  <c r="AZ11" i="1" s="1"/>
  <c r="AY13" i="1"/>
  <c r="AY14" i="1"/>
  <c r="AZ14" i="1" s="1"/>
  <c r="AY15" i="1"/>
  <c r="AZ15" i="1" s="1"/>
  <c r="AY16" i="1"/>
  <c r="AZ16" i="1" s="1"/>
  <c r="AY17" i="1"/>
  <c r="AZ17" i="1" s="1"/>
  <c r="AY18" i="1"/>
  <c r="AZ18" i="1" s="1"/>
  <c r="AY19" i="1"/>
  <c r="AZ19" i="1" s="1"/>
  <c r="AY26" i="1"/>
  <c r="AZ26" i="1" s="1"/>
  <c r="AY28" i="1"/>
  <c r="AZ28" i="1" s="1"/>
  <c r="AY30" i="1"/>
  <c r="AY31" i="1"/>
  <c r="AZ31" i="1" s="1"/>
  <c r="AY32" i="1"/>
  <c r="AZ32" i="1" s="1"/>
  <c r="AY35" i="1"/>
  <c r="AZ35" i="1" s="1"/>
  <c r="AY36" i="1"/>
  <c r="AZ36" i="1" s="1"/>
  <c r="AY39" i="1"/>
  <c r="AZ39" i="1" s="1"/>
  <c r="AY40" i="1"/>
  <c r="AZ40" i="1" s="1"/>
  <c r="AY41" i="1"/>
  <c r="AZ41" i="1" s="1"/>
  <c r="AY43" i="1"/>
  <c r="AZ43" i="1" s="1"/>
  <c r="AY44" i="1"/>
  <c r="AZ44" i="1" s="1"/>
  <c r="AY46" i="1"/>
  <c r="AZ46" i="1" s="1"/>
  <c r="AY47" i="1"/>
  <c r="AZ47" i="1" s="1"/>
  <c r="AY48" i="1"/>
  <c r="AZ48" i="1" s="1"/>
  <c r="AY49" i="1"/>
  <c r="AZ49" i="1" s="1"/>
  <c r="AY10" i="1"/>
  <c r="AZ10" i="1" s="1"/>
  <c r="B4" i="3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2" i="2"/>
  <c r="K33" i="2"/>
  <c r="K34" i="2"/>
  <c r="K35" i="2"/>
  <c r="K36" i="2"/>
  <c r="K37" i="2"/>
  <c r="K38" i="2"/>
  <c r="K39" i="2"/>
  <c r="K40" i="2"/>
  <c r="K3" i="2"/>
  <c r="E31" i="2"/>
  <c r="K31" i="2" s="1"/>
  <c r="AW20" i="1" l="1"/>
  <c r="AY20" i="1" s="1"/>
  <c r="AZ20" i="1" s="1"/>
  <c r="AW27" i="1" l="1"/>
  <c r="AY27" i="1" s="1"/>
  <c r="AZ27" i="1" s="1"/>
  <c r="AW21" i="1"/>
  <c r="AY21" i="1" s="1"/>
  <c r="AZ21" i="1" s="1"/>
  <c r="AW42" i="1"/>
  <c r="AY42" i="1" s="1"/>
  <c r="AZ42" i="1" s="1"/>
  <c r="AW34" i="1"/>
  <c r="AY34" i="1" s="1"/>
  <c r="AZ34" i="1" s="1"/>
  <c r="AW25" i="1"/>
  <c r="AY25" i="1" s="1"/>
  <c r="AZ25" i="1" s="1"/>
  <c r="AW23" i="1"/>
  <c r="AY23" i="1" s="1"/>
  <c r="AZ23" i="1" s="1"/>
  <c r="AW45" i="1"/>
  <c r="AY45" i="1" s="1"/>
  <c r="AZ45" i="1" s="1"/>
  <c r="AW37" i="1"/>
  <c r="AY37" i="1" s="1"/>
  <c r="AZ37" i="1" s="1"/>
  <c r="AW22" i="1"/>
  <c r="AY22" i="1" s="1"/>
  <c r="AZ22" i="1" s="1"/>
  <c r="AW24" i="1"/>
  <c r="AY24" i="1" s="1"/>
  <c r="AZ24" i="1" s="1"/>
  <c r="AW33" i="1"/>
  <c r="AY33" i="1" s="1"/>
  <c r="AZ33" i="1" s="1"/>
  <c r="AW12" i="1"/>
  <c r="AY12" i="1" s="1"/>
  <c r="AZ12" i="1" s="1"/>
  <c r="AW38" i="1"/>
  <c r="AY38" i="1" s="1"/>
  <c r="AZ38" i="1" s="1"/>
  <c r="AW29" i="1"/>
  <c r="AY29" i="1" s="1"/>
</calcChain>
</file>

<file path=xl/comments1.xml><?xml version="1.0" encoding="utf-8"?>
<comments xmlns="http://schemas.openxmlformats.org/spreadsheetml/2006/main">
  <authors>
    <author>Sec. Academica</author>
    <author>MAURICIO</author>
  </authors>
  <commentList>
    <comment ref="C8" authorId="0" shapeId="0">
      <text>
        <r>
          <rPr>
            <b/>
            <sz val="10"/>
            <color indexed="81"/>
            <rFont val="Tahoma"/>
            <family val="2"/>
          </rPr>
          <t>NOTA: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Escribir la Inicial del día de la semana (D: Domingo, S: Sábado, Etc)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</rPr>
          <t>NOTA:
Escribir la fecha según corresponda el día en el calendario</t>
        </r>
      </text>
    </comment>
    <comment ref="Y37" authorId="1" shapeId="0">
      <text>
        <r>
          <rPr>
            <b/>
            <sz val="9"/>
            <color indexed="81"/>
            <rFont val="Tahoma"/>
            <family val="2"/>
          </rPr>
          <t>MAURICIO:</t>
        </r>
        <r>
          <rPr>
            <sz val="9"/>
            <color indexed="81"/>
            <rFont val="Tahoma"/>
            <family val="2"/>
          </rPr>
          <t xml:space="preserve">
INDUCCION UNIVERSIDAD</t>
        </r>
      </text>
    </comment>
  </commentList>
</comments>
</file>

<file path=xl/comments2.xml><?xml version="1.0" encoding="utf-8"?>
<comments xmlns="http://schemas.openxmlformats.org/spreadsheetml/2006/main">
  <authors>
    <author>MAURICIO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</rPr>
          <t>MAURICIO:</t>
        </r>
        <r>
          <rPr>
            <sz val="9"/>
            <color indexed="81"/>
            <rFont val="Tahoma"/>
            <family val="2"/>
          </rPr>
          <t xml:space="preserve">
ESTA EN EL CORREO</t>
        </r>
      </text>
    </comment>
  </commentList>
</comments>
</file>

<file path=xl/sharedStrings.xml><?xml version="1.0" encoding="utf-8"?>
<sst xmlns="http://schemas.openxmlformats.org/spreadsheetml/2006/main" count="908" uniqueCount="122">
  <si>
    <t>PROGRAMA:</t>
  </si>
  <si>
    <t>FECHA INICIO:</t>
  </si>
  <si>
    <t>DEF.</t>
  </si>
  <si>
    <t>No.</t>
  </si>
  <si>
    <t>APELLIDOS</t>
  </si>
  <si>
    <t>NOMBRES</t>
  </si>
  <si>
    <t>TOTAL ASISTENC</t>
  </si>
  <si>
    <t>AULA No.:</t>
  </si>
  <si>
    <t>GRUPO:</t>
  </si>
  <si>
    <t>C.C.:</t>
  </si>
  <si>
    <t>FECHA FINALIZACIÓN:</t>
  </si>
  <si>
    <t>FECHA ENTREGA:</t>
  </si>
  <si>
    <t>CONCEPTO</t>
  </si>
  <si>
    <t>PROMEDIO GRUPO:</t>
  </si>
  <si>
    <t>INSTRUCTOR:</t>
  </si>
  <si>
    <t>HORARIO</t>
  </si>
  <si>
    <t>FIRMA DEL INSTRUCTOR</t>
  </si>
  <si>
    <t>PÁGINA: 1 DE 1</t>
  </si>
  <si>
    <t>VERSIÓN: 1</t>
  </si>
  <si>
    <t>MODULO</t>
  </si>
  <si>
    <t>UNIDAD  DE APRENDIZAJE</t>
  </si>
  <si>
    <t>CONTABILIDAD Y FINANZAS</t>
  </si>
  <si>
    <t>Ju</t>
  </si>
  <si>
    <t>ROMAÑA CESPEDES</t>
  </si>
  <si>
    <t>BERTHY ISABEL</t>
  </si>
  <si>
    <t xml:space="preserve">GONZALES OCAMPO </t>
  </si>
  <si>
    <t>LUCERO</t>
  </si>
  <si>
    <t>MONTEALEGRE ATEHORTUA</t>
  </si>
  <si>
    <t>SEBASTIAN</t>
  </si>
  <si>
    <t>JIMENES MEJÍA</t>
  </si>
  <si>
    <t>GLORIA ROCIO</t>
  </si>
  <si>
    <t>MORA SANCHEZ</t>
  </si>
  <si>
    <t>RICARDO ANDRES</t>
  </si>
  <si>
    <t>MOLINA TABORDA</t>
  </si>
  <si>
    <t>DAVID ANDRES</t>
  </si>
  <si>
    <t>VELEZ LLANO</t>
  </si>
  <si>
    <t>MARIA ALEJANDRA</t>
  </si>
  <si>
    <t>MOLINA ROBLEDO</t>
  </si>
  <si>
    <t>JENIFER</t>
  </si>
  <si>
    <t>MORALES BETANCUR</t>
  </si>
  <si>
    <t>MARIANA</t>
  </si>
  <si>
    <t>MARTINEZ VELEZ</t>
  </si>
  <si>
    <t>ERIKA</t>
  </si>
  <si>
    <t>VASCO VILLADA</t>
  </si>
  <si>
    <t>SERNA GALVIS</t>
  </si>
  <si>
    <t>VERÓNICA</t>
  </si>
  <si>
    <t>RODRIGUEZ JARAMILLO</t>
  </si>
  <si>
    <t>BOLAÑO BOTERO</t>
  </si>
  <si>
    <t>LAURA CRISTINA</t>
  </si>
  <si>
    <t>RAMIREZ SALAZAR</t>
  </si>
  <si>
    <t>DANIELA</t>
  </si>
  <si>
    <t>FLOREZ HERNADEZ</t>
  </si>
  <si>
    <t>ELIZABETH</t>
  </si>
  <si>
    <t>URREGO ANGARITA</t>
  </si>
  <si>
    <t>XIMENA</t>
  </si>
  <si>
    <t>LÓPEZ HERNADEZ</t>
  </si>
  <si>
    <t>ELDA CRISTINA</t>
  </si>
  <si>
    <t>MONTOYA HERRERA</t>
  </si>
  <si>
    <t>KIMBERLY JOHANA</t>
  </si>
  <si>
    <t>CASTRO OSORIO</t>
  </si>
  <si>
    <t>KELLY YOHANA</t>
  </si>
  <si>
    <t>JARAMILLO MOFRALES</t>
  </si>
  <si>
    <t>LAURA DANIELA</t>
  </si>
  <si>
    <t>CASTRO CORREA</t>
  </si>
  <si>
    <t>DANIEL</t>
  </si>
  <si>
    <t>VALÁSQUEZ CARDONA</t>
  </si>
  <si>
    <t>ANCIZAR</t>
  </si>
  <si>
    <t>CARTAGENA COLORADO</t>
  </si>
  <si>
    <t>SANTIAGO</t>
  </si>
  <si>
    <t>ORTIZ COLORADO</t>
  </si>
  <si>
    <t>MONTOYA VELÁSQUEZ</t>
  </si>
  <si>
    <t>MATEO</t>
  </si>
  <si>
    <t>MIGUEL ANGEL</t>
  </si>
  <si>
    <t>ARENAS GRANADA</t>
  </si>
  <si>
    <t>EDDIER FABIAN</t>
  </si>
  <si>
    <t>TORO MURIEL</t>
  </si>
  <si>
    <t>CANO GIRALDO</t>
  </si>
  <si>
    <t>DARA MISHELL</t>
  </si>
  <si>
    <t>KAREN</t>
  </si>
  <si>
    <t>HENAO COLORADO</t>
  </si>
  <si>
    <t>ANALIDA</t>
  </si>
  <si>
    <t>MORALES ORTIZ</t>
  </si>
  <si>
    <t>JESSICA</t>
  </si>
  <si>
    <t>I</t>
  </si>
  <si>
    <t>ZABALA LOAIZA</t>
  </si>
  <si>
    <t xml:space="preserve">ZAPATA LOPERA </t>
  </si>
  <si>
    <t>10:10 a.m - 12:00 m</t>
  </si>
  <si>
    <t>MANUEL FERNANDO</t>
  </si>
  <si>
    <t>LIZETH ANDREA</t>
  </si>
  <si>
    <t>Contabilidad Básica</t>
  </si>
  <si>
    <t>SARA EUGENIA</t>
  </si>
  <si>
    <t>MEJIA MONTOYA</t>
  </si>
  <si>
    <t>BARRI9ENTOS VEGARA</t>
  </si>
  <si>
    <t>LUIS  EDUARDO</t>
  </si>
  <si>
    <t>GUTIERREZ MARTINEZ</t>
  </si>
  <si>
    <t>PAQUETES CONTABLES</t>
  </si>
  <si>
    <t>OCTUBRE</t>
  </si>
  <si>
    <t>JULIANA ANDREA</t>
  </si>
  <si>
    <t>Vi</t>
  </si>
  <si>
    <t>Ma</t>
  </si>
  <si>
    <t>QUIZ # 1</t>
  </si>
  <si>
    <t xml:space="preserve">Ma </t>
  </si>
  <si>
    <t>TALLER # 1 Patida doble (574.000)</t>
  </si>
  <si>
    <t>Mi</t>
  </si>
  <si>
    <t>TALLER NOMINA</t>
  </si>
  <si>
    <t>Mauricio Rojas Q</t>
  </si>
  <si>
    <t>NOVIEMBRE</t>
  </si>
  <si>
    <t>Taller macro en excel</t>
  </si>
  <si>
    <t>Desempeño Iva y retefuente 04 de diciembre</t>
  </si>
  <si>
    <t>EXAMEN MACRO Y MONICA</t>
  </si>
  <si>
    <t>i</t>
  </si>
  <si>
    <t>TRABAJO FINAL</t>
  </si>
  <si>
    <t>NOTA FINAL</t>
  </si>
  <si>
    <t>SEPTIEMBRE</t>
  </si>
  <si>
    <t>Periodo Académico 2014-2</t>
  </si>
  <si>
    <t>EVID</t>
  </si>
  <si>
    <t>TEL</t>
  </si>
  <si>
    <t>DICIEMBRE</t>
  </si>
  <si>
    <t>PROD</t>
  </si>
  <si>
    <t>DESE</t>
  </si>
  <si>
    <t>CONOC</t>
  </si>
  <si>
    <t>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</si>
</sst>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00"/>
    <numFmt numFmtId="166" formatCode="dd/mm/yyyy;@"/>
    <numFmt numFmtId="167" formatCode="00000000"/>
    <numFmt numFmtId="168" formatCode="[$-240A]d&quot; de &quot;mmmm&quot; de &quot;yyyy;@"/>
    <numFmt numFmtId="169" formatCode="_ [$€-2]\ * #,##0.00_ ;_ [$€-2]\ * \-#,##0.00_ ;_ [$€-2]\ * &quot;-&quot;??_ "/>
    <numFmt numFmtId="170" formatCode="0.0"/>
    <numFmt numFmtId="171" formatCode="_ * #,##0.00_ ;_ * \-#,##0.00_ ;_ * &quot;-&quot;??_ ;_ @_ "/>
    <numFmt numFmtId="172" formatCode="0.0;[Red]0.0"/>
    <numFmt numFmtId="173" formatCode="_-* #,##0.0_-;\-* #,##0.0_-;_-* &quot;-&quot;??_-;_-@_-"/>
    <numFmt numFmtId="174" formatCode="_-* #,##0.0_-;\-* #,##0.0_-;_-* &quot;-&quot;?_-;_-@_-"/>
    <numFmt numFmtId="175" formatCode="_-&quot;$&quot;* #,##0_-;\-&quot;$&quot;* #,##0_-;_-&quot;$&quot;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Book Antiqua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Book Antiqua"/>
      <family val="1"/>
    </font>
    <font>
      <sz val="11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0" fillId="0" borderId="0"/>
    <xf numFmtId="43" fontId="24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6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164" fontId="15" fillId="0" borderId="9" xfId="0" quotePrefix="1" applyNumberFormat="1" applyFont="1" applyFill="1" applyBorder="1" applyAlignment="1" applyProtection="1">
      <alignment horizontal="center" vertical="center"/>
    </xf>
    <xf numFmtId="164" fontId="15" fillId="0" borderId="12" xfId="0" quotePrefix="1" applyNumberFormat="1" applyFont="1" applyFill="1" applyBorder="1" applyAlignment="1" applyProtection="1">
      <alignment horizontal="center" vertical="center"/>
    </xf>
    <xf numFmtId="164" fontId="15" fillId="0" borderId="13" xfId="0" quotePrefix="1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70" fontId="18" fillId="0" borderId="14" xfId="0" applyNumberFormat="1" applyFont="1" applyBorder="1" applyAlignment="1">
      <alignment horizontal="center"/>
    </xf>
    <xf numFmtId="167" fontId="2" fillId="3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14" fillId="0" borderId="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vertical="center"/>
    </xf>
    <xf numFmtId="17" fontId="6" fillId="0" borderId="4" xfId="0" applyNumberFormat="1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</xf>
    <xf numFmtId="0" fontId="17" fillId="0" borderId="14" xfId="3" applyFont="1" applyFill="1" applyBorder="1" applyAlignment="1"/>
    <xf numFmtId="0" fontId="17" fillId="0" borderId="14" xfId="3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 horizontal="center" vertical="center"/>
    </xf>
    <xf numFmtId="17" fontId="6" fillId="0" borderId="22" xfId="0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vertical="center"/>
    </xf>
    <xf numFmtId="0" fontId="17" fillId="0" borderId="14" xfId="3" applyFont="1" applyFill="1" applyBorder="1" applyAlignment="1">
      <alignment horizontal="right" vertical="center"/>
    </xf>
    <xf numFmtId="0" fontId="21" fillId="0" borderId="28" xfId="29" applyFont="1" applyFill="1" applyBorder="1" applyAlignment="1">
      <alignment horizontal="right" vertical="center" wrapText="1"/>
    </xf>
    <xf numFmtId="0" fontId="17" fillId="0" borderId="14" xfId="3" applyNumberFormat="1" applyFont="1" applyFill="1" applyBorder="1" applyAlignment="1">
      <alignment horizontal="right" vertical="center"/>
    </xf>
    <xf numFmtId="0" fontId="0" fillId="0" borderId="14" xfId="0" applyBorder="1"/>
    <xf numFmtId="165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3" fontId="2" fillId="5" borderId="7" xfId="0" applyNumberFormat="1" applyFont="1" applyFill="1" applyBorder="1" applyAlignment="1" applyProtection="1">
      <alignment horizontal="center" vertical="center"/>
      <protection locked="0"/>
    </xf>
    <xf numFmtId="3" fontId="2" fillId="6" borderId="7" xfId="0" applyNumberFormat="1" applyFont="1" applyFill="1" applyBorder="1" applyAlignment="1" applyProtection="1">
      <alignment horizontal="center" vertical="center"/>
      <protection locked="0"/>
    </xf>
    <xf numFmtId="3" fontId="2" fillId="7" borderId="7" xfId="0" applyNumberFormat="1" applyFont="1" applyFill="1" applyBorder="1" applyAlignment="1" applyProtection="1">
      <alignment horizontal="center" vertical="center"/>
      <protection locked="0"/>
    </xf>
    <xf numFmtId="3" fontId="2" fillId="8" borderId="7" xfId="0" applyNumberFormat="1" applyFont="1" applyFill="1" applyBorder="1" applyAlignment="1" applyProtection="1">
      <alignment horizontal="center" vertical="center"/>
      <protection locked="0"/>
    </xf>
    <xf numFmtId="3" fontId="2" fillId="8" borderId="8" xfId="0" applyNumberFormat="1" applyFont="1" applyFill="1" applyBorder="1" applyAlignment="1" applyProtection="1">
      <alignment horizontal="center" vertical="center"/>
      <protection locked="0"/>
    </xf>
    <xf numFmtId="3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2" borderId="8" xfId="0" applyNumberFormat="1" applyFont="1" applyFill="1" applyBorder="1" applyAlignment="1" applyProtection="1">
      <alignment horizontal="center" vertical="center"/>
      <protection locked="0"/>
    </xf>
    <xf numFmtId="3" fontId="2" fillId="9" borderId="7" xfId="0" applyNumberFormat="1" applyFont="1" applyFill="1" applyBorder="1" applyAlignment="1" applyProtection="1">
      <alignment horizontal="center" vertical="center"/>
      <protection locked="0"/>
    </xf>
    <xf numFmtId="3" fontId="2" fillId="9" borderId="8" xfId="0" applyNumberFormat="1" applyFont="1" applyFill="1" applyBorder="1" applyAlignment="1" applyProtection="1">
      <alignment horizontal="center" vertical="center"/>
      <protection locked="0"/>
    </xf>
    <xf numFmtId="3" fontId="2" fillId="10" borderId="7" xfId="0" applyNumberFormat="1" applyFont="1" applyFill="1" applyBorder="1" applyAlignment="1" applyProtection="1">
      <alignment horizontal="center" vertical="center"/>
      <protection locked="0"/>
    </xf>
    <xf numFmtId="3" fontId="2" fillId="1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0" fontId="2" fillId="0" borderId="9" xfId="0" applyNumberFormat="1" applyFont="1" applyFill="1" applyBorder="1" applyAlignment="1" applyProtection="1">
      <alignment horizontal="center" vertical="center"/>
    </xf>
    <xf numFmtId="170" fontId="2" fillId="0" borderId="31" xfId="0" applyNumberFormat="1" applyFont="1" applyFill="1" applyBorder="1" applyAlignment="1" applyProtection="1">
      <alignment horizontal="center" vertical="center"/>
    </xf>
    <xf numFmtId="170" fontId="2" fillId="0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9" fontId="22" fillId="0" borderId="14" xfId="0" applyNumberFormat="1" applyFont="1" applyFill="1" applyBorder="1" applyAlignment="1" applyProtection="1">
      <alignment horizontal="center" vertical="center"/>
    </xf>
    <xf numFmtId="170" fontId="2" fillId="3" borderId="13" xfId="0" applyNumberFormat="1" applyFont="1" applyFill="1" applyBorder="1" applyAlignment="1" applyProtection="1">
      <alignment horizontal="center" vertical="center"/>
    </xf>
    <xf numFmtId="170" fontId="2" fillId="3" borderId="9" xfId="0" applyNumberFormat="1" applyFont="1" applyFill="1" applyBorder="1" applyAlignment="1" applyProtection="1">
      <alignment horizontal="center" vertical="center"/>
    </xf>
    <xf numFmtId="9" fontId="22" fillId="0" borderId="4" xfId="0" applyNumberFormat="1" applyFont="1" applyFill="1" applyBorder="1" applyAlignment="1" applyProtection="1">
      <alignment horizontal="center" vertical="center"/>
    </xf>
    <xf numFmtId="9" fontId="22" fillId="0" borderId="29" xfId="0" applyNumberFormat="1" applyFont="1" applyFill="1" applyBorder="1" applyAlignment="1" applyProtection="1">
      <alignment horizontal="center" vertical="center"/>
    </xf>
    <xf numFmtId="170" fontId="2" fillId="3" borderId="14" xfId="0" applyNumberFormat="1" applyFont="1" applyFill="1" applyBorder="1" applyAlignment="1" applyProtection="1">
      <alignment horizontal="center" vertical="center"/>
    </xf>
    <xf numFmtId="0" fontId="2" fillId="0" borderId="14" xfId="0" applyFont="1" applyBorder="1"/>
    <xf numFmtId="3" fontId="2" fillId="0" borderId="30" xfId="0" applyNumberFormat="1" applyFont="1" applyFill="1" applyBorder="1" applyAlignment="1" applyProtection="1">
      <alignment horizontal="center"/>
    </xf>
    <xf numFmtId="172" fontId="2" fillId="0" borderId="14" xfId="0" applyNumberFormat="1" applyFont="1" applyFill="1" applyBorder="1" applyAlignment="1" applyProtection="1">
      <alignment horizontal="center" vertical="center"/>
    </xf>
    <xf numFmtId="0" fontId="0" fillId="12" borderId="14" xfId="0" applyFill="1" applyBorder="1"/>
    <xf numFmtId="0" fontId="17" fillId="12" borderId="14" xfId="3" applyFont="1" applyFill="1" applyBorder="1" applyAlignment="1"/>
    <xf numFmtId="0" fontId="2" fillId="0" borderId="0" xfId="0" applyFont="1"/>
    <xf numFmtId="173" fontId="0" fillId="0" borderId="0" xfId="30" applyNumberFormat="1" applyFont="1"/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173" fontId="0" fillId="0" borderId="0" xfId="0" applyNumberFormat="1"/>
    <xf numFmtId="170" fontId="0" fillId="0" borderId="0" xfId="0" applyNumberFormat="1"/>
    <xf numFmtId="174" fontId="0" fillId="0" borderId="0" xfId="0" applyNumberFormat="1"/>
    <xf numFmtId="175" fontId="0" fillId="0" borderId="0" xfId="31" applyNumberFormat="1" applyFont="1"/>
    <xf numFmtId="14" fontId="19" fillId="0" borderId="11" xfId="0" applyNumberFormat="1" applyFont="1" applyFill="1" applyBorder="1" applyAlignment="1" applyProtection="1">
      <alignment horizontal="left" vertical="center"/>
    </xf>
    <xf numFmtId="14" fontId="19" fillId="0" borderId="30" xfId="0" applyNumberFormat="1" applyFont="1" applyFill="1" applyBorder="1" applyAlignment="1" applyProtection="1">
      <alignment horizontal="left" vertical="center"/>
    </xf>
    <xf numFmtId="14" fontId="19" fillId="0" borderId="10" xfId="0" applyNumberFormat="1" applyFont="1" applyFill="1" applyBorder="1" applyAlignment="1" applyProtection="1">
      <alignment horizontal="left" vertical="center"/>
    </xf>
    <xf numFmtId="0" fontId="14" fillId="3" borderId="11" xfId="0" applyFont="1" applyFill="1" applyBorder="1" applyAlignment="1" applyProtection="1">
      <alignment horizontal="left" vertical="center"/>
    </xf>
    <xf numFmtId="0" fontId="14" fillId="3" borderId="10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4" fontId="13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Border="1"/>
    <xf numFmtId="0" fontId="0" fillId="0" borderId="17" xfId="0" applyBorder="1"/>
    <xf numFmtId="0" fontId="14" fillId="0" borderId="15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14" fillId="0" borderId="15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0" fillId="0" borderId="2" xfId="0" applyBorder="1"/>
    <xf numFmtId="0" fontId="0" fillId="0" borderId="0" xfId="0" applyBorder="1"/>
    <xf numFmtId="0" fontId="0" fillId="0" borderId="0" xfId="0"/>
    <xf numFmtId="0" fontId="0" fillId="0" borderId="4" xfId="0" applyBorder="1"/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5" fillId="0" borderId="24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168" fontId="7" fillId="0" borderId="2" xfId="0" applyNumberFormat="1" applyFont="1" applyFill="1" applyBorder="1" applyAlignment="1" applyProtection="1">
      <alignment horizontal="left" vertical="center"/>
    </xf>
    <xf numFmtId="168" fontId="7" fillId="0" borderId="0" xfId="0" applyNumberFormat="1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0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</xf>
    <xf numFmtId="168" fontId="4" fillId="0" borderId="19" xfId="0" applyNumberFormat="1" applyFont="1" applyFill="1" applyBorder="1" applyAlignment="1" applyProtection="1">
      <alignment horizontal="left" vertical="center"/>
    </xf>
    <xf numFmtId="168" fontId="4" fillId="0" borderId="20" xfId="0" applyNumberFormat="1" applyFont="1" applyFill="1" applyBorder="1" applyAlignment="1" applyProtection="1">
      <alignment horizontal="left" vertical="center"/>
    </xf>
    <xf numFmtId="0" fontId="3" fillId="12" borderId="14" xfId="0" applyFont="1" applyFill="1" applyBorder="1"/>
    <xf numFmtId="0" fontId="3" fillId="0" borderId="14" xfId="0" applyFont="1" applyBorder="1"/>
    <xf numFmtId="0" fontId="3" fillId="11" borderId="14" xfId="0" applyFont="1" applyFill="1" applyBorder="1"/>
    <xf numFmtId="0" fontId="27" fillId="0" borderId="14" xfId="3" applyFont="1" applyFill="1" applyBorder="1" applyAlignment="1"/>
    <xf numFmtId="0" fontId="27" fillId="12" borderId="14" xfId="3" applyFont="1" applyFill="1" applyBorder="1" applyAlignment="1"/>
    <xf numFmtId="0" fontId="3" fillId="4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</cellXfs>
  <cellStyles count="32">
    <cellStyle name="Euro" xfId="1"/>
    <cellStyle name="Millares" xfId="30" builtinId="3"/>
    <cellStyle name="Millares 2" xfId="24"/>
    <cellStyle name="Millares 3" xfId="27"/>
    <cellStyle name="Moneda" xfId="31" builtinId="4"/>
    <cellStyle name="Normal" xfId="0" builtinId="0"/>
    <cellStyle name="Normal 10" xfId="22"/>
    <cellStyle name="Normal 12" xfId="9"/>
    <cellStyle name="Normal 13" xfId="8"/>
    <cellStyle name="Normal 14" xfId="7"/>
    <cellStyle name="Normal 16" xfId="11"/>
    <cellStyle name="Normal 17" xfId="5"/>
    <cellStyle name="Normal 18" xfId="13"/>
    <cellStyle name="Normal 19" xfId="6"/>
    <cellStyle name="Normal 2" xfId="2"/>
    <cellStyle name="Normal 2 2" xfId="23"/>
    <cellStyle name="Normal 2 2 2" xfId="25"/>
    <cellStyle name="Normal 2 3" xfId="28"/>
    <cellStyle name="Normal 20" xfId="15"/>
    <cellStyle name="Normal 21" xfId="16"/>
    <cellStyle name="Normal 22" xfId="10"/>
    <cellStyle name="Normal 23" xfId="12"/>
    <cellStyle name="Normal 24" xfId="14"/>
    <cellStyle name="Normal 3" xfId="17"/>
    <cellStyle name="Normal 3 2" xfId="26"/>
    <cellStyle name="Normal 4" xfId="18"/>
    <cellStyle name="Normal 5" xfId="4"/>
    <cellStyle name="Normal 7" xfId="19"/>
    <cellStyle name="Normal 8" xfId="20"/>
    <cellStyle name="Normal 9" xfId="21"/>
    <cellStyle name="Normal_Hoja1" xfId="3"/>
    <cellStyle name="Normal_Hoja1 2" xfId="29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0</xdr:row>
          <xdr:rowOff>0</xdr:rowOff>
        </xdr:from>
        <xdr:to>
          <xdr:col>1</xdr:col>
          <xdr:colOff>381000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50</xdr:row>
          <xdr:rowOff>0</xdr:rowOff>
        </xdr:from>
        <xdr:to>
          <xdr:col>1</xdr:col>
          <xdr:colOff>381000</xdr:colOff>
          <xdr:row>50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0"/>
  <sheetViews>
    <sheetView showZeros="0" tabSelected="1" topLeftCell="A22" zoomScale="70" zoomScaleNormal="70" zoomScaleSheetLayoutView="70" workbookViewId="0">
      <selection activeCell="BE25" sqref="BE25"/>
    </sheetView>
  </sheetViews>
  <sheetFormatPr baseColWidth="10" defaultRowHeight="11.25" x14ac:dyDescent="0.2"/>
  <cols>
    <col min="1" max="1" width="5.85546875" style="15" customWidth="1"/>
    <col min="2" max="2" width="22.42578125" style="1" customWidth="1"/>
    <col min="3" max="3" width="17.42578125" style="1" bestFit="1" customWidth="1"/>
    <col min="4" max="4" width="6.7109375" style="1" customWidth="1"/>
    <col min="5" max="5" width="2.7109375" style="16" bestFit="1" customWidth="1"/>
    <col min="6" max="6" width="3" style="16" bestFit="1" customWidth="1"/>
    <col min="7" max="8" width="2.7109375" style="16" bestFit="1" customWidth="1"/>
    <col min="9" max="9" width="3" style="16" bestFit="1" customWidth="1"/>
    <col min="10" max="11" width="2.7109375" style="16" bestFit="1" customWidth="1"/>
    <col min="12" max="12" width="3" style="16" bestFit="1" customWidth="1"/>
    <col min="13" max="13" width="2.5703125" style="16" bestFit="1" customWidth="1"/>
    <col min="14" max="14" width="2.42578125" style="16" bestFit="1" customWidth="1"/>
    <col min="15" max="15" width="3" style="16" bestFit="1" customWidth="1"/>
    <col min="16" max="16" width="2.5703125" style="16" bestFit="1" customWidth="1"/>
    <col min="17" max="17" width="2.7109375" style="16" bestFit="1" customWidth="1"/>
    <col min="18" max="18" width="3" style="16" bestFit="1" customWidth="1"/>
    <col min="19" max="20" width="2.7109375" style="16" bestFit="1" customWidth="1"/>
    <col min="21" max="21" width="3.42578125" style="16" bestFit="1" customWidth="1"/>
    <col min="22" max="23" width="2.7109375" style="16" bestFit="1" customWidth="1"/>
    <col min="24" max="24" width="3" style="16" bestFit="1" customWidth="1"/>
    <col min="25" max="26" width="2.7109375" style="16" bestFit="1" customWidth="1"/>
    <col min="27" max="27" width="3" style="16" bestFit="1" customWidth="1"/>
    <col min="28" max="29" width="2.5703125" style="16" bestFit="1" customWidth="1"/>
    <col min="30" max="30" width="2.42578125" style="16" bestFit="1" customWidth="1"/>
    <col min="31" max="31" width="3" style="16" bestFit="1" customWidth="1"/>
    <col min="32" max="34" width="2.7109375" style="16" bestFit="1" customWidth="1"/>
    <col min="35" max="35" width="3" style="16" bestFit="1" customWidth="1"/>
    <col min="36" max="37" width="2.7109375" style="16" bestFit="1" customWidth="1"/>
    <col min="38" max="38" width="3" style="16" bestFit="1" customWidth="1"/>
    <col min="39" max="39" width="2.5703125" style="16" bestFit="1" customWidth="1"/>
    <col min="40" max="40" width="2.42578125" style="16" bestFit="1" customWidth="1"/>
    <col min="41" max="41" width="3" style="16" bestFit="1" customWidth="1"/>
    <col min="42" max="43" width="2.7109375" style="16" bestFit="1" customWidth="1"/>
    <col min="44" max="44" width="3" style="16" bestFit="1" customWidth="1"/>
    <col min="45" max="46" width="2.7109375" style="16" bestFit="1" customWidth="1"/>
    <col min="47" max="47" width="6.7109375" style="1" customWidth="1"/>
    <col min="48" max="48" width="7.28515625" style="1" customWidth="1"/>
    <col min="49" max="49" width="6.42578125" style="1" customWidth="1"/>
    <col min="50" max="50" width="7.7109375" style="1" customWidth="1"/>
    <col min="51" max="51" width="6.5703125" style="1" customWidth="1"/>
    <col min="52" max="52" width="11" style="1" customWidth="1"/>
    <col min="53" max="53" width="2.28515625" style="1" customWidth="1"/>
    <col min="54" max="54" width="4.28515625" style="1" customWidth="1"/>
    <col min="55" max="55" width="5.5703125" style="1" bestFit="1" customWidth="1"/>
    <col min="56" max="56" width="5.42578125" style="1" customWidth="1"/>
    <col min="57" max="16384" width="11.42578125" style="1"/>
  </cols>
  <sheetData>
    <row r="1" spans="1:55" ht="33.75" customHeight="1" x14ac:dyDescent="0.2">
      <c r="A1" s="99"/>
      <c r="B1" s="26" t="s">
        <v>0</v>
      </c>
      <c r="C1" s="128" t="s">
        <v>21</v>
      </c>
      <c r="D1" s="12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2"/>
      <c r="AV1" s="102"/>
      <c r="AW1" s="103"/>
      <c r="AX1" s="103"/>
      <c r="AY1" s="104"/>
      <c r="AZ1" s="27" t="s">
        <v>18</v>
      </c>
    </row>
    <row r="2" spans="1:55" ht="16.5" customHeight="1" thickBot="1" x14ac:dyDescent="0.25">
      <c r="A2" s="100"/>
      <c r="B2" s="28" t="s">
        <v>15</v>
      </c>
      <c r="C2" s="126" t="s">
        <v>86</v>
      </c>
      <c r="D2" s="12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3" t="s">
        <v>7</v>
      </c>
      <c r="AV2" s="101"/>
      <c r="AW2" s="105"/>
      <c r="AX2" s="105"/>
      <c r="AY2" s="106"/>
      <c r="AZ2" s="29"/>
      <c r="BC2" s="4"/>
    </row>
    <row r="3" spans="1:55" ht="21" customHeight="1" thickBot="1" x14ac:dyDescent="0.25">
      <c r="A3" s="100"/>
      <c r="B3" s="28" t="s">
        <v>19</v>
      </c>
      <c r="C3" s="130" t="s">
        <v>89</v>
      </c>
      <c r="D3" s="131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3" t="s">
        <v>8</v>
      </c>
      <c r="AV3" s="107" t="s">
        <v>17</v>
      </c>
      <c r="AW3" s="108"/>
      <c r="AX3" s="108"/>
      <c r="AY3" s="109"/>
      <c r="AZ3" s="104"/>
      <c r="BC3" s="4"/>
    </row>
    <row r="4" spans="1:55" ht="31.5" customHeight="1" thickBot="1" x14ac:dyDescent="0.25">
      <c r="A4" s="100"/>
      <c r="B4" s="39" t="s">
        <v>20</v>
      </c>
      <c r="C4" s="93" t="s">
        <v>95</v>
      </c>
      <c r="D4" s="94"/>
      <c r="E4" s="116" t="s">
        <v>114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3"/>
      <c r="AV4" s="100"/>
      <c r="AW4" s="110"/>
      <c r="AX4" s="110"/>
      <c r="AY4" s="111"/>
      <c r="AZ4" s="112"/>
      <c r="BC4" s="4"/>
    </row>
    <row r="5" spans="1:55" ht="15" customHeight="1" thickBot="1" x14ac:dyDescent="0.25">
      <c r="A5" s="100"/>
      <c r="B5" s="28" t="s">
        <v>14</v>
      </c>
      <c r="C5" s="91" t="s">
        <v>105</v>
      </c>
      <c r="D5" s="9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3"/>
      <c r="AV5" s="101"/>
      <c r="AW5" s="105"/>
      <c r="AX5" s="105"/>
      <c r="AY5" s="105"/>
      <c r="AZ5" s="106"/>
      <c r="BC5" s="4"/>
    </row>
    <row r="6" spans="1:55" ht="15" customHeight="1" thickBot="1" x14ac:dyDescent="0.25">
      <c r="A6" s="100"/>
      <c r="B6" s="28" t="s">
        <v>1</v>
      </c>
      <c r="C6" s="88">
        <v>41894</v>
      </c>
      <c r="D6" s="90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3"/>
      <c r="AV6" s="5"/>
      <c r="AW6" s="5"/>
      <c r="AX6" s="5"/>
      <c r="AY6" s="6"/>
      <c r="AZ6" s="30"/>
      <c r="BC6" s="4"/>
    </row>
    <row r="7" spans="1:55" ht="18.75" customHeight="1" thickBot="1" x14ac:dyDescent="0.25">
      <c r="A7" s="100"/>
      <c r="B7" s="31" t="s">
        <v>10</v>
      </c>
      <c r="C7" s="88">
        <v>41954</v>
      </c>
      <c r="D7" s="89"/>
      <c r="E7" s="95" t="s">
        <v>113</v>
      </c>
      <c r="F7" s="96"/>
      <c r="G7" s="96"/>
      <c r="H7" s="96"/>
      <c r="I7" s="96"/>
      <c r="J7" s="96"/>
      <c r="K7" s="96"/>
      <c r="L7" s="96"/>
      <c r="M7" s="96" t="s">
        <v>96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7"/>
      <c r="AA7" s="95" t="s">
        <v>106</v>
      </c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7"/>
      <c r="AP7" s="95" t="s">
        <v>117</v>
      </c>
      <c r="AQ7" s="96"/>
      <c r="AR7" s="96"/>
      <c r="AS7" s="96"/>
      <c r="AT7" s="97"/>
      <c r="AU7" s="40"/>
      <c r="AV7" s="122"/>
      <c r="AW7" s="123"/>
      <c r="AX7" s="123"/>
      <c r="AY7" s="123"/>
      <c r="AZ7" s="37"/>
      <c r="BA7" s="7"/>
      <c r="BB7" s="7"/>
      <c r="BC7" s="7"/>
    </row>
    <row r="8" spans="1:55" ht="41.25" customHeight="1" thickBot="1" x14ac:dyDescent="0.25">
      <c r="A8" s="101"/>
      <c r="B8" s="32" t="s">
        <v>11</v>
      </c>
      <c r="C8" s="132"/>
      <c r="D8" s="133"/>
      <c r="E8" s="139" t="s">
        <v>98</v>
      </c>
      <c r="F8" s="139" t="s">
        <v>99</v>
      </c>
      <c r="G8" s="139" t="s">
        <v>22</v>
      </c>
      <c r="H8" s="139" t="s">
        <v>98</v>
      </c>
      <c r="I8" s="139" t="s">
        <v>99</v>
      </c>
      <c r="J8" s="139" t="s">
        <v>22</v>
      </c>
      <c r="K8" s="139" t="s">
        <v>98</v>
      </c>
      <c r="L8" s="139" t="s">
        <v>99</v>
      </c>
      <c r="M8" s="139" t="s">
        <v>22</v>
      </c>
      <c r="N8" s="139" t="s">
        <v>98</v>
      </c>
      <c r="O8" s="140" t="s">
        <v>99</v>
      </c>
      <c r="P8" s="140" t="s">
        <v>22</v>
      </c>
      <c r="Q8" s="140" t="s">
        <v>98</v>
      </c>
      <c r="R8" s="140" t="s">
        <v>99</v>
      </c>
      <c r="S8" s="140" t="s">
        <v>22</v>
      </c>
      <c r="T8" s="140" t="s">
        <v>98</v>
      </c>
      <c r="U8" s="141" t="s">
        <v>101</v>
      </c>
      <c r="V8" s="141" t="s">
        <v>22</v>
      </c>
      <c r="W8" s="141" t="s">
        <v>98</v>
      </c>
      <c r="X8" s="141" t="s">
        <v>99</v>
      </c>
      <c r="Y8" s="141" t="s">
        <v>22</v>
      </c>
      <c r="Z8" s="141" t="s">
        <v>98</v>
      </c>
      <c r="AA8" s="141" t="s">
        <v>99</v>
      </c>
      <c r="AB8" s="142" t="s">
        <v>103</v>
      </c>
      <c r="AC8" s="142" t="s">
        <v>22</v>
      </c>
      <c r="AD8" s="142" t="s">
        <v>98</v>
      </c>
      <c r="AE8" s="142" t="s">
        <v>99</v>
      </c>
      <c r="AF8" s="142" t="s">
        <v>103</v>
      </c>
      <c r="AG8" s="143" t="s">
        <v>22</v>
      </c>
      <c r="AH8" s="143" t="s">
        <v>98</v>
      </c>
      <c r="AI8" s="143" t="s">
        <v>99</v>
      </c>
      <c r="AJ8" s="143" t="s">
        <v>22</v>
      </c>
      <c r="AK8" s="143" t="s">
        <v>98</v>
      </c>
      <c r="AL8" s="144" t="s">
        <v>99</v>
      </c>
      <c r="AM8" s="144" t="s">
        <v>22</v>
      </c>
      <c r="AN8" s="144" t="s">
        <v>98</v>
      </c>
      <c r="AO8" s="144" t="s">
        <v>99</v>
      </c>
      <c r="AP8" s="145" t="s">
        <v>22</v>
      </c>
      <c r="AQ8" s="145" t="s">
        <v>98</v>
      </c>
      <c r="AR8" s="145" t="s">
        <v>99</v>
      </c>
      <c r="AS8" s="145" t="s">
        <v>22</v>
      </c>
      <c r="AT8" s="146" t="s">
        <v>98</v>
      </c>
      <c r="AU8" s="120" t="s">
        <v>6</v>
      </c>
      <c r="AV8" s="66" t="s">
        <v>115</v>
      </c>
      <c r="AW8" s="66" t="s">
        <v>115</v>
      </c>
      <c r="AX8" s="66" t="s">
        <v>115</v>
      </c>
      <c r="AY8" s="117" t="s">
        <v>2</v>
      </c>
      <c r="AZ8" s="117" t="s">
        <v>12</v>
      </c>
      <c r="BA8" s="7"/>
      <c r="BB8" s="7"/>
    </row>
    <row r="9" spans="1:55" ht="18.75" customHeight="1" thickBot="1" x14ac:dyDescent="0.25">
      <c r="A9" s="8" t="s">
        <v>3</v>
      </c>
      <c r="B9" s="33" t="s">
        <v>4</v>
      </c>
      <c r="C9" s="33" t="s">
        <v>5</v>
      </c>
      <c r="D9" s="38" t="s">
        <v>116</v>
      </c>
      <c r="E9" s="139">
        <v>12</v>
      </c>
      <c r="F9" s="139">
        <v>16</v>
      </c>
      <c r="G9" s="139">
        <v>18</v>
      </c>
      <c r="H9" s="139">
        <v>19</v>
      </c>
      <c r="I9" s="139">
        <v>23</v>
      </c>
      <c r="J9" s="139">
        <v>25</v>
      </c>
      <c r="K9" s="139">
        <v>26</v>
      </c>
      <c r="L9" s="139">
        <v>30</v>
      </c>
      <c r="M9" s="139">
        <v>2</v>
      </c>
      <c r="N9" s="139">
        <v>3</v>
      </c>
      <c r="O9" s="140">
        <v>6</v>
      </c>
      <c r="P9" s="140">
        <v>9</v>
      </c>
      <c r="Q9" s="140">
        <v>10</v>
      </c>
      <c r="R9" s="140">
        <v>14</v>
      </c>
      <c r="S9" s="140">
        <v>16</v>
      </c>
      <c r="T9" s="140">
        <v>17</v>
      </c>
      <c r="U9" s="141">
        <v>21</v>
      </c>
      <c r="V9" s="141">
        <v>23</v>
      </c>
      <c r="W9" s="141">
        <v>24</v>
      </c>
      <c r="X9" s="141">
        <v>28</v>
      </c>
      <c r="Y9" s="141">
        <v>30</v>
      </c>
      <c r="Z9" s="141">
        <v>31</v>
      </c>
      <c r="AA9" s="141">
        <v>4</v>
      </c>
      <c r="AB9" s="142">
        <v>5</v>
      </c>
      <c r="AC9" s="142">
        <v>6</v>
      </c>
      <c r="AD9" s="142">
        <v>7</v>
      </c>
      <c r="AE9" s="142">
        <v>11</v>
      </c>
      <c r="AF9" s="142">
        <v>12</v>
      </c>
      <c r="AG9" s="143">
        <v>13</v>
      </c>
      <c r="AH9" s="143">
        <v>14</v>
      </c>
      <c r="AI9" s="143">
        <v>25</v>
      </c>
      <c r="AJ9" s="143">
        <v>27</v>
      </c>
      <c r="AK9" s="143">
        <v>29</v>
      </c>
      <c r="AL9" s="144">
        <v>2</v>
      </c>
      <c r="AM9" s="144">
        <v>4</v>
      </c>
      <c r="AN9" s="144">
        <v>5</v>
      </c>
      <c r="AO9" s="144">
        <v>9</v>
      </c>
      <c r="AP9" s="145">
        <v>11</v>
      </c>
      <c r="AQ9" s="145">
        <v>12</v>
      </c>
      <c r="AR9" s="145">
        <v>16</v>
      </c>
      <c r="AS9" s="145">
        <v>18</v>
      </c>
      <c r="AT9" s="146">
        <v>19</v>
      </c>
      <c r="AU9" s="121"/>
      <c r="AV9" s="67" t="s">
        <v>118</v>
      </c>
      <c r="AW9" s="70" t="s">
        <v>119</v>
      </c>
      <c r="AX9" s="71" t="s">
        <v>120</v>
      </c>
      <c r="AY9" s="118"/>
      <c r="AZ9" s="118"/>
      <c r="BA9" s="7"/>
      <c r="BB9" s="7"/>
    </row>
    <row r="10" spans="1:55" s="25" customFormat="1" ht="18" customHeight="1" x14ac:dyDescent="0.25">
      <c r="A10" s="17">
        <v>1</v>
      </c>
      <c r="B10" s="134" t="s">
        <v>73</v>
      </c>
      <c r="C10" s="134" t="s">
        <v>74</v>
      </c>
      <c r="D10" s="41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8"/>
      <c r="Q10" s="48"/>
      <c r="R10" s="48"/>
      <c r="S10" s="48"/>
      <c r="T10" s="48"/>
      <c r="U10" s="50"/>
      <c r="V10" s="50"/>
      <c r="W10" s="50"/>
      <c r="X10" s="50"/>
      <c r="Y10" s="50"/>
      <c r="Z10" s="50"/>
      <c r="AA10" s="50"/>
      <c r="AB10" s="49"/>
      <c r="AC10" s="49"/>
      <c r="AD10" s="49"/>
      <c r="AE10" s="49"/>
      <c r="AF10" s="49"/>
      <c r="AG10" s="51"/>
      <c r="AH10" s="51"/>
      <c r="AI10" s="51"/>
      <c r="AJ10" s="51"/>
      <c r="AK10" s="51"/>
      <c r="AL10" s="53"/>
      <c r="AM10" s="53"/>
      <c r="AN10" s="53"/>
      <c r="AO10" s="53"/>
      <c r="AP10" s="55"/>
      <c r="AQ10" s="55"/>
      <c r="AR10" s="55"/>
      <c r="AS10" s="55"/>
      <c r="AT10" s="57"/>
      <c r="AU10" s="59"/>
      <c r="AV10" s="68"/>
      <c r="AW10" s="72"/>
      <c r="AX10" s="72"/>
      <c r="AY10" s="22">
        <f>(AV10*33.33%)+(AW10*33.33%)+(AX10*33.34%)</f>
        <v>0</v>
      </c>
      <c r="AZ10" s="23" t="str">
        <f>IF(AY10=0,"",IF(AY10&gt;=3,"aprueba",IF(AY10&lt;3,"reprueba","")))</f>
        <v/>
      </c>
      <c r="BA10" s="24"/>
      <c r="BB10" s="24"/>
    </row>
    <row r="11" spans="1:55" s="25" customFormat="1" ht="18" customHeight="1" x14ac:dyDescent="0.25">
      <c r="A11" s="17">
        <v>2</v>
      </c>
      <c r="B11" s="135" t="s">
        <v>92</v>
      </c>
      <c r="C11" s="135" t="s">
        <v>97</v>
      </c>
      <c r="D11" s="61"/>
      <c r="E11" s="47" t="s">
        <v>83</v>
      </c>
      <c r="F11" s="47" t="s">
        <v>83</v>
      </c>
      <c r="G11" s="47" t="s">
        <v>83</v>
      </c>
      <c r="H11" s="47" t="s">
        <v>83</v>
      </c>
      <c r="I11" s="47" t="s">
        <v>83</v>
      </c>
      <c r="J11" s="47" t="s">
        <v>83</v>
      </c>
      <c r="K11" s="47" t="s">
        <v>83</v>
      </c>
      <c r="L11" s="47" t="s">
        <v>83</v>
      </c>
      <c r="M11" s="47" t="s">
        <v>83</v>
      </c>
      <c r="N11" s="47" t="s">
        <v>83</v>
      </c>
      <c r="O11" s="48" t="s">
        <v>83</v>
      </c>
      <c r="P11" s="48" t="s">
        <v>83</v>
      </c>
      <c r="Q11" s="48" t="s">
        <v>83</v>
      </c>
      <c r="R11" s="48" t="s">
        <v>83</v>
      </c>
      <c r="S11" s="48" t="s">
        <v>83</v>
      </c>
      <c r="T11" s="48" t="s">
        <v>83</v>
      </c>
      <c r="U11" s="50" t="s">
        <v>83</v>
      </c>
      <c r="V11" s="50" t="s">
        <v>83</v>
      </c>
      <c r="W11" s="50" t="s">
        <v>83</v>
      </c>
      <c r="X11" s="50" t="s">
        <v>83</v>
      </c>
      <c r="Y11" s="50" t="s">
        <v>83</v>
      </c>
      <c r="Z11" s="50" t="s">
        <v>83</v>
      </c>
      <c r="AA11" s="50" t="s">
        <v>83</v>
      </c>
      <c r="AB11" s="49" t="s">
        <v>83</v>
      </c>
      <c r="AC11" s="49" t="s">
        <v>83</v>
      </c>
      <c r="AD11" s="49" t="s">
        <v>83</v>
      </c>
      <c r="AE11" s="50" t="s">
        <v>83</v>
      </c>
      <c r="AF11" s="49" t="s">
        <v>83</v>
      </c>
      <c r="AG11" s="49" t="s">
        <v>83</v>
      </c>
      <c r="AH11" s="49" t="s">
        <v>83</v>
      </c>
      <c r="AI11" s="51" t="s">
        <v>83</v>
      </c>
      <c r="AJ11" s="51" t="s">
        <v>83</v>
      </c>
      <c r="AK11" s="51" t="s">
        <v>110</v>
      </c>
      <c r="AL11" s="53" t="s">
        <v>83</v>
      </c>
      <c r="AM11" s="53" t="s">
        <v>83</v>
      </c>
      <c r="AN11" s="53" t="s">
        <v>83</v>
      </c>
      <c r="AO11" s="53"/>
      <c r="AP11" s="55" t="s">
        <v>83</v>
      </c>
      <c r="AQ11" s="55" t="s">
        <v>83</v>
      </c>
      <c r="AR11" s="55" t="s">
        <v>83</v>
      </c>
      <c r="AS11" s="55" t="s">
        <v>83</v>
      </c>
      <c r="AT11" s="57" t="s">
        <v>83</v>
      </c>
      <c r="AU11" s="59"/>
      <c r="AV11" s="69">
        <v>4.5</v>
      </c>
      <c r="AW11" s="72">
        <v>4.3</v>
      </c>
      <c r="AX11" s="72">
        <v>4.3</v>
      </c>
      <c r="AY11" s="22">
        <f t="shared" ref="AY11:AY49" si="0">(AV11*33.33%)+(AW11*33.33%)+(AX11*33.34%)</f>
        <v>4.3666600000000004</v>
      </c>
      <c r="AZ11" s="23" t="str">
        <f t="shared" ref="AZ11:AZ49" si="1">IF(AY11=0,"",IF(AY11&gt;=3,"aprueba",IF(AY11&lt;3,"reprueba","")))</f>
        <v>aprueba</v>
      </c>
      <c r="BA11" s="24"/>
      <c r="BB11" s="24"/>
    </row>
    <row r="12" spans="1:55" ht="18" customHeight="1" x14ac:dyDescent="0.25">
      <c r="A12" s="17">
        <v>3</v>
      </c>
      <c r="B12" s="135" t="s">
        <v>47</v>
      </c>
      <c r="C12" s="135" t="s">
        <v>48</v>
      </c>
      <c r="D12" s="42"/>
      <c r="E12" s="47" t="s">
        <v>83</v>
      </c>
      <c r="F12" s="47" t="s">
        <v>83</v>
      </c>
      <c r="G12" s="47" t="s">
        <v>83</v>
      </c>
      <c r="H12" s="47" t="s">
        <v>83</v>
      </c>
      <c r="I12" s="47" t="s">
        <v>83</v>
      </c>
      <c r="J12" s="47" t="s">
        <v>83</v>
      </c>
      <c r="K12" s="47" t="s">
        <v>83</v>
      </c>
      <c r="L12" s="47" t="s">
        <v>83</v>
      </c>
      <c r="M12" s="47" t="s">
        <v>83</v>
      </c>
      <c r="N12" s="47" t="s">
        <v>83</v>
      </c>
      <c r="O12" s="48" t="s">
        <v>83</v>
      </c>
      <c r="P12" s="48" t="s">
        <v>83</v>
      </c>
      <c r="Q12" s="48" t="s">
        <v>83</v>
      </c>
      <c r="R12" s="48" t="s">
        <v>83</v>
      </c>
      <c r="S12" s="48" t="s">
        <v>83</v>
      </c>
      <c r="T12" s="48" t="s">
        <v>83</v>
      </c>
      <c r="U12" s="50" t="s">
        <v>83</v>
      </c>
      <c r="V12" s="50" t="s">
        <v>83</v>
      </c>
      <c r="W12" s="50" t="s">
        <v>83</v>
      </c>
      <c r="X12" s="50" t="s">
        <v>83</v>
      </c>
      <c r="Y12" s="50" t="s">
        <v>83</v>
      </c>
      <c r="Z12" s="50"/>
      <c r="AA12" s="50" t="s">
        <v>83</v>
      </c>
      <c r="AB12" s="49" t="s">
        <v>83</v>
      </c>
      <c r="AC12" s="49" t="s">
        <v>83</v>
      </c>
      <c r="AD12" s="49" t="s">
        <v>83</v>
      </c>
      <c r="AE12" s="50" t="s">
        <v>83</v>
      </c>
      <c r="AF12" s="49" t="s">
        <v>83</v>
      </c>
      <c r="AG12" s="49" t="s">
        <v>83</v>
      </c>
      <c r="AH12" s="49" t="s">
        <v>83</v>
      </c>
      <c r="AI12" s="51" t="s">
        <v>83</v>
      </c>
      <c r="AJ12" s="51" t="s">
        <v>83</v>
      </c>
      <c r="AK12" s="51" t="s">
        <v>110</v>
      </c>
      <c r="AL12" s="53" t="s">
        <v>83</v>
      </c>
      <c r="AM12" s="53" t="s">
        <v>83</v>
      </c>
      <c r="AN12" s="53" t="s">
        <v>83</v>
      </c>
      <c r="AO12" s="53" t="s">
        <v>83</v>
      </c>
      <c r="AP12" s="55" t="s">
        <v>83</v>
      </c>
      <c r="AQ12" s="55" t="s">
        <v>83</v>
      </c>
      <c r="AR12" s="55" t="s">
        <v>83</v>
      </c>
      <c r="AS12" s="55"/>
      <c r="AT12" s="57" t="s">
        <v>83</v>
      </c>
      <c r="AU12" s="74"/>
      <c r="AV12" s="63">
        <v>4.5</v>
      </c>
      <c r="AW12" s="65">
        <f>2.5+1.8</f>
        <v>4.3</v>
      </c>
      <c r="AX12" s="65">
        <v>5</v>
      </c>
      <c r="AY12" s="22">
        <f t="shared" si="0"/>
        <v>4.6000399999999999</v>
      </c>
      <c r="AZ12" s="23" t="str">
        <f t="shared" si="1"/>
        <v>aprueba</v>
      </c>
      <c r="BA12" s="7"/>
      <c r="BB12" s="7"/>
    </row>
    <row r="13" spans="1:55" s="21" customFormat="1" ht="18" customHeight="1" x14ac:dyDescent="0.25">
      <c r="A13" s="17">
        <v>4</v>
      </c>
      <c r="B13" s="135" t="s">
        <v>76</v>
      </c>
      <c r="C13" s="135" t="s">
        <v>77</v>
      </c>
      <c r="D13" s="41"/>
      <c r="E13" s="47" t="s">
        <v>83</v>
      </c>
      <c r="F13" s="47" t="s">
        <v>83</v>
      </c>
      <c r="G13" s="47" t="s">
        <v>83</v>
      </c>
      <c r="H13" s="47" t="s">
        <v>83</v>
      </c>
      <c r="I13" s="47" t="s">
        <v>83</v>
      </c>
      <c r="J13" s="47" t="s">
        <v>83</v>
      </c>
      <c r="K13" s="47" t="s">
        <v>83</v>
      </c>
      <c r="L13" s="47" t="s">
        <v>83</v>
      </c>
      <c r="M13" s="47" t="s">
        <v>83</v>
      </c>
      <c r="N13" s="47" t="s">
        <v>83</v>
      </c>
      <c r="O13" s="48" t="s">
        <v>83</v>
      </c>
      <c r="P13" s="48" t="s">
        <v>83</v>
      </c>
      <c r="Q13" s="48"/>
      <c r="R13" s="48" t="s">
        <v>83</v>
      </c>
      <c r="S13" s="48"/>
      <c r="T13" s="48" t="s">
        <v>83</v>
      </c>
      <c r="U13" s="50" t="s">
        <v>83</v>
      </c>
      <c r="V13" s="50" t="s">
        <v>83</v>
      </c>
      <c r="W13" s="50" t="s">
        <v>83</v>
      </c>
      <c r="X13" s="50" t="s">
        <v>83</v>
      </c>
      <c r="Y13" s="50"/>
      <c r="Z13" s="50"/>
      <c r="AA13" s="50" t="s">
        <v>83</v>
      </c>
      <c r="AB13" s="49" t="s">
        <v>83</v>
      </c>
      <c r="AC13" s="49" t="s">
        <v>83</v>
      </c>
      <c r="AD13" s="49" t="s">
        <v>83</v>
      </c>
      <c r="AE13" s="50" t="s">
        <v>83</v>
      </c>
      <c r="AF13" s="49" t="s">
        <v>83</v>
      </c>
      <c r="AG13" s="49" t="s">
        <v>83</v>
      </c>
      <c r="AH13" s="49" t="s">
        <v>83</v>
      </c>
      <c r="AI13" s="51" t="s">
        <v>83</v>
      </c>
      <c r="AJ13" s="51" t="s">
        <v>83</v>
      </c>
      <c r="AK13" s="51" t="s">
        <v>110</v>
      </c>
      <c r="AL13" s="53" t="s">
        <v>83</v>
      </c>
      <c r="AM13" s="53"/>
      <c r="AN13" s="53"/>
      <c r="AO13" s="53"/>
      <c r="AP13" s="55" t="s">
        <v>83</v>
      </c>
      <c r="AQ13" s="55" t="s">
        <v>83</v>
      </c>
      <c r="AR13" s="55" t="s">
        <v>83</v>
      </c>
      <c r="AS13" s="55" t="s">
        <v>83</v>
      </c>
      <c r="AT13" s="57" t="s">
        <v>83</v>
      </c>
      <c r="AU13" s="74"/>
      <c r="AV13" s="63">
        <v>3.4</v>
      </c>
      <c r="AW13" s="65">
        <v>3.7</v>
      </c>
      <c r="AX13" s="65">
        <v>5</v>
      </c>
      <c r="AY13" s="22">
        <f t="shared" si="0"/>
        <v>4.0334300000000001</v>
      </c>
      <c r="AZ13" s="23" t="str">
        <f t="shared" si="1"/>
        <v>aprueba</v>
      </c>
      <c r="BA13" s="20"/>
      <c r="BB13" s="20"/>
    </row>
    <row r="14" spans="1:55" s="21" customFormat="1" ht="18" customHeight="1" x14ac:dyDescent="0.25">
      <c r="A14" s="17">
        <v>5</v>
      </c>
      <c r="B14" s="134" t="s">
        <v>67</v>
      </c>
      <c r="C14" s="134" t="s">
        <v>68</v>
      </c>
      <c r="D14" s="41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48"/>
      <c r="Q14" s="48"/>
      <c r="R14" s="48"/>
      <c r="S14" s="48"/>
      <c r="T14" s="48"/>
      <c r="U14" s="50"/>
      <c r="V14" s="50"/>
      <c r="W14" s="50"/>
      <c r="X14" s="50"/>
      <c r="Y14" s="50"/>
      <c r="Z14" s="50"/>
      <c r="AA14" s="50"/>
      <c r="AB14" s="49"/>
      <c r="AC14" s="49"/>
      <c r="AD14" s="49"/>
      <c r="AE14" s="50"/>
      <c r="AF14" s="49"/>
      <c r="AG14" s="49"/>
      <c r="AH14" s="49"/>
      <c r="AI14" s="51"/>
      <c r="AJ14" s="51"/>
      <c r="AK14" s="51"/>
      <c r="AL14" s="53"/>
      <c r="AM14" s="53"/>
      <c r="AN14" s="53"/>
      <c r="AO14" s="53"/>
      <c r="AP14" s="55"/>
      <c r="AQ14" s="55"/>
      <c r="AR14" s="55"/>
      <c r="AS14" s="55"/>
      <c r="AT14" s="57"/>
      <c r="AU14" s="74"/>
      <c r="AV14" s="63"/>
      <c r="AW14" s="75"/>
      <c r="AX14" s="75"/>
      <c r="AY14" s="22">
        <f t="shared" si="0"/>
        <v>0</v>
      </c>
      <c r="AZ14" s="23" t="str">
        <f t="shared" si="1"/>
        <v/>
      </c>
      <c r="BA14" s="20"/>
      <c r="BB14" s="20"/>
    </row>
    <row r="15" spans="1:55" ht="18" customHeight="1" x14ac:dyDescent="0.25">
      <c r="A15" s="17">
        <v>6</v>
      </c>
      <c r="B15" s="135" t="s">
        <v>63</v>
      </c>
      <c r="C15" s="135" t="s">
        <v>64</v>
      </c>
      <c r="D15" s="41"/>
      <c r="E15" s="47" t="s">
        <v>83</v>
      </c>
      <c r="F15" s="47" t="s">
        <v>83</v>
      </c>
      <c r="G15" s="47" t="s">
        <v>83</v>
      </c>
      <c r="H15" s="47" t="s">
        <v>83</v>
      </c>
      <c r="I15" s="47" t="s">
        <v>83</v>
      </c>
      <c r="J15" s="47" t="s">
        <v>83</v>
      </c>
      <c r="K15" s="47" t="s">
        <v>83</v>
      </c>
      <c r="L15" s="47" t="s">
        <v>83</v>
      </c>
      <c r="M15" s="47" t="s">
        <v>83</v>
      </c>
      <c r="N15" s="47" t="s">
        <v>83</v>
      </c>
      <c r="O15" s="48"/>
      <c r="P15" s="48" t="s">
        <v>83</v>
      </c>
      <c r="Q15" s="48" t="s">
        <v>83</v>
      </c>
      <c r="R15" s="48" t="s">
        <v>83</v>
      </c>
      <c r="S15" s="48" t="s">
        <v>83</v>
      </c>
      <c r="T15" s="48" t="s">
        <v>83</v>
      </c>
      <c r="U15" s="50" t="s">
        <v>83</v>
      </c>
      <c r="V15" s="50" t="s">
        <v>83</v>
      </c>
      <c r="W15" s="50" t="s">
        <v>83</v>
      </c>
      <c r="X15" s="50" t="s">
        <v>83</v>
      </c>
      <c r="Y15" s="50" t="s">
        <v>83</v>
      </c>
      <c r="Z15" s="50" t="s">
        <v>83</v>
      </c>
      <c r="AA15" s="50"/>
      <c r="AB15" s="49" t="s">
        <v>83</v>
      </c>
      <c r="AC15" s="49" t="s">
        <v>83</v>
      </c>
      <c r="AD15" s="49" t="s">
        <v>83</v>
      </c>
      <c r="AE15" s="50"/>
      <c r="AF15" s="49" t="s">
        <v>83</v>
      </c>
      <c r="AG15" s="49" t="s">
        <v>83</v>
      </c>
      <c r="AH15" s="49" t="s">
        <v>83</v>
      </c>
      <c r="AI15" s="51" t="s">
        <v>83</v>
      </c>
      <c r="AJ15" s="51" t="s">
        <v>83</v>
      </c>
      <c r="AK15" s="51" t="s">
        <v>110</v>
      </c>
      <c r="AL15" s="53" t="s">
        <v>83</v>
      </c>
      <c r="AM15" s="53" t="s">
        <v>83</v>
      </c>
      <c r="AN15" s="53" t="s">
        <v>83</v>
      </c>
      <c r="AO15" s="53"/>
      <c r="AP15" s="55" t="s">
        <v>83</v>
      </c>
      <c r="AQ15" s="55"/>
      <c r="AR15" s="55" t="s">
        <v>83</v>
      </c>
      <c r="AS15" s="55"/>
      <c r="AT15" s="57"/>
      <c r="AU15" s="74"/>
      <c r="AV15" s="63">
        <v>4</v>
      </c>
      <c r="AW15" s="75">
        <v>3</v>
      </c>
      <c r="AX15" s="65">
        <v>5</v>
      </c>
      <c r="AY15" s="22">
        <f t="shared" si="0"/>
        <v>4.0000999999999998</v>
      </c>
      <c r="AZ15" s="23" t="str">
        <f t="shared" si="1"/>
        <v>aprueba</v>
      </c>
      <c r="BA15" s="7"/>
      <c r="BB15" s="7"/>
    </row>
    <row r="16" spans="1:55" ht="18" customHeight="1" x14ac:dyDescent="0.25">
      <c r="A16" s="17">
        <v>7</v>
      </c>
      <c r="B16" s="134" t="s">
        <v>59</v>
      </c>
      <c r="C16" s="134" t="s">
        <v>60</v>
      </c>
      <c r="D16" s="4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8"/>
      <c r="Q16" s="48"/>
      <c r="R16" s="48"/>
      <c r="S16" s="48"/>
      <c r="T16" s="48"/>
      <c r="U16" s="50"/>
      <c r="V16" s="50"/>
      <c r="W16" s="50"/>
      <c r="X16" s="50"/>
      <c r="Y16" s="50"/>
      <c r="Z16" s="50"/>
      <c r="AA16" s="50"/>
      <c r="AB16" s="49"/>
      <c r="AC16" s="49"/>
      <c r="AD16" s="49"/>
      <c r="AE16" s="50"/>
      <c r="AF16" s="49"/>
      <c r="AG16" s="49"/>
      <c r="AH16" s="49"/>
      <c r="AI16" s="51"/>
      <c r="AJ16" s="51"/>
      <c r="AK16" s="51"/>
      <c r="AL16" s="53"/>
      <c r="AM16" s="53"/>
      <c r="AN16" s="53"/>
      <c r="AO16" s="53"/>
      <c r="AP16" s="55"/>
      <c r="AQ16" s="55"/>
      <c r="AR16" s="55"/>
      <c r="AS16" s="55"/>
      <c r="AT16" s="57"/>
      <c r="AU16" s="74"/>
      <c r="AV16" s="63"/>
      <c r="AW16" s="75"/>
      <c r="AX16" s="65"/>
      <c r="AY16" s="22">
        <f t="shared" si="0"/>
        <v>0</v>
      </c>
      <c r="AZ16" s="23" t="str">
        <f t="shared" si="1"/>
        <v/>
      </c>
      <c r="BA16" s="7"/>
      <c r="BB16" s="7"/>
    </row>
    <row r="17" spans="1:54" ht="18" customHeight="1" x14ac:dyDescent="0.25">
      <c r="A17" s="17">
        <v>8</v>
      </c>
      <c r="B17" s="134" t="s">
        <v>51</v>
      </c>
      <c r="C17" s="134" t="s">
        <v>52</v>
      </c>
      <c r="D17" s="4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8"/>
      <c r="Q17" s="48"/>
      <c r="R17" s="48"/>
      <c r="S17" s="48"/>
      <c r="T17" s="48"/>
      <c r="U17" s="50"/>
      <c r="V17" s="50"/>
      <c r="W17" s="50"/>
      <c r="X17" s="50"/>
      <c r="Y17" s="50"/>
      <c r="Z17" s="50"/>
      <c r="AA17" s="50"/>
      <c r="AB17" s="49"/>
      <c r="AC17" s="49"/>
      <c r="AD17" s="49"/>
      <c r="AE17" s="50"/>
      <c r="AF17" s="49"/>
      <c r="AG17" s="49"/>
      <c r="AH17" s="49"/>
      <c r="AI17" s="51"/>
      <c r="AJ17" s="51"/>
      <c r="AK17" s="51"/>
      <c r="AL17" s="53"/>
      <c r="AM17" s="53"/>
      <c r="AN17" s="53"/>
      <c r="AO17" s="53"/>
      <c r="AP17" s="55"/>
      <c r="AQ17" s="55"/>
      <c r="AR17" s="55"/>
      <c r="AS17" s="55"/>
      <c r="AT17" s="57"/>
      <c r="AU17" s="74"/>
      <c r="AV17" s="63"/>
      <c r="AW17" s="65"/>
      <c r="AX17" s="65"/>
      <c r="AY17" s="22">
        <f t="shared" si="0"/>
        <v>0</v>
      </c>
      <c r="AZ17" s="23" t="str">
        <f t="shared" si="1"/>
        <v/>
      </c>
      <c r="BA17" s="7"/>
      <c r="BB17" s="7"/>
    </row>
    <row r="18" spans="1:54" s="10" customFormat="1" ht="18" customHeight="1" x14ac:dyDescent="0.25">
      <c r="A18" s="17">
        <v>9</v>
      </c>
      <c r="B18" s="134" t="s">
        <v>25</v>
      </c>
      <c r="C18" s="134" t="s">
        <v>26</v>
      </c>
      <c r="D18" s="41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8"/>
      <c r="Q18" s="48"/>
      <c r="R18" s="48"/>
      <c r="S18" s="48"/>
      <c r="T18" s="48"/>
      <c r="U18" s="50"/>
      <c r="V18" s="50"/>
      <c r="W18" s="50"/>
      <c r="X18" s="50"/>
      <c r="Y18" s="50"/>
      <c r="Z18" s="50"/>
      <c r="AA18" s="50"/>
      <c r="AB18" s="49"/>
      <c r="AC18" s="49"/>
      <c r="AD18" s="49"/>
      <c r="AE18" s="50"/>
      <c r="AF18" s="49"/>
      <c r="AG18" s="49"/>
      <c r="AH18" s="49"/>
      <c r="AI18" s="52"/>
      <c r="AJ18" s="52"/>
      <c r="AK18" s="52"/>
      <c r="AL18" s="54"/>
      <c r="AM18" s="54"/>
      <c r="AN18" s="54"/>
      <c r="AO18" s="54"/>
      <c r="AP18" s="56"/>
      <c r="AQ18" s="55"/>
      <c r="AR18" s="55"/>
      <c r="AS18" s="55"/>
      <c r="AT18" s="58"/>
      <c r="AU18" s="74"/>
      <c r="AV18" s="64"/>
      <c r="AW18" s="65"/>
      <c r="AX18" s="65"/>
      <c r="AY18" s="22">
        <f t="shared" si="0"/>
        <v>0</v>
      </c>
      <c r="AZ18" s="23" t="str">
        <f t="shared" si="1"/>
        <v/>
      </c>
      <c r="BA18" s="9"/>
    </row>
    <row r="19" spans="1:54" s="10" customFormat="1" ht="18" customHeight="1" x14ac:dyDescent="0.25">
      <c r="A19" s="17">
        <v>10</v>
      </c>
      <c r="B19" s="136" t="s">
        <v>94</v>
      </c>
      <c r="C19" s="136" t="s">
        <v>90</v>
      </c>
      <c r="D19" s="41"/>
      <c r="E19" s="47"/>
      <c r="F19" s="47"/>
      <c r="G19" s="47"/>
      <c r="H19" s="47"/>
      <c r="I19" s="47"/>
      <c r="J19" s="47"/>
      <c r="K19" s="47"/>
      <c r="L19" s="47"/>
      <c r="M19" s="47" t="s">
        <v>83</v>
      </c>
      <c r="N19" s="47"/>
      <c r="O19" s="48"/>
      <c r="P19" s="48" t="s">
        <v>83</v>
      </c>
      <c r="Q19" s="48" t="s">
        <v>83</v>
      </c>
      <c r="R19" s="48"/>
      <c r="S19" s="48"/>
      <c r="T19" s="48"/>
      <c r="U19" s="50"/>
      <c r="V19" s="50"/>
      <c r="W19" s="50"/>
      <c r="X19" s="50"/>
      <c r="Y19" s="50"/>
      <c r="Z19" s="50"/>
      <c r="AA19" s="50"/>
      <c r="AB19" s="49"/>
      <c r="AC19" s="49"/>
      <c r="AD19" s="49"/>
      <c r="AE19" s="50"/>
      <c r="AF19" s="49"/>
      <c r="AG19" s="49"/>
      <c r="AH19" s="49"/>
      <c r="AI19" s="52"/>
      <c r="AJ19" s="52"/>
      <c r="AK19" s="52"/>
      <c r="AL19" s="54"/>
      <c r="AM19" s="54"/>
      <c r="AN19" s="54"/>
      <c r="AO19" s="54"/>
      <c r="AP19" s="56"/>
      <c r="AQ19" s="55"/>
      <c r="AR19" s="55"/>
      <c r="AS19" s="55"/>
      <c r="AT19" s="58"/>
      <c r="AU19" s="74"/>
      <c r="AV19" s="64"/>
      <c r="AW19" s="65"/>
      <c r="AX19" s="65"/>
      <c r="AY19" s="22">
        <f t="shared" si="0"/>
        <v>0</v>
      </c>
      <c r="AZ19" s="23" t="str">
        <f t="shared" si="1"/>
        <v/>
      </c>
      <c r="BA19" s="9"/>
    </row>
    <row r="20" spans="1:54" s="10" customFormat="1" ht="18" customHeight="1" x14ac:dyDescent="0.25">
      <c r="A20" s="17">
        <v>11</v>
      </c>
      <c r="B20" s="137" t="s">
        <v>79</v>
      </c>
      <c r="C20" s="137" t="s">
        <v>80</v>
      </c>
      <c r="D20" s="41"/>
      <c r="E20" s="47" t="s">
        <v>83</v>
      </c>
      <c r="F20" s="47" t="s">
        <v>83</v>
      </c>
      <c r="G20" s="47" t="s">
        <v>83</v>
      </c>
      <c r="H20" s="47" t="s">
        <v>83</v>
      </c>
      <c r="I20" s="47" t="s">
        <v>83</v>
      </c>
      <c r="J20" s="47" t="s">
        <v>83</v>
      </c>
      <c r="K20" s="47" t="s">
        <v>83</v>
      </c>
      <c r="L20" s="47" t="s">
        <v>83</v>
      </c>
      <c r="M20" s="47" t="s">
        <v>83</v>
      </c>
      <c r="N20" s="47" t="s">
        <v>83</v>
      </c>
      <c r="O20" s="48" t="s">
        <v>83</v>
      </c>
      <c r="P20" s="48" t="s">
        <v>83</v>
      </c>
      <c r="Q20" s="48" t="s">
        <v>83</v>
      </c>
      <c r="R20" s="48" t="s">
        <v>83</v>
      </c>
      <c r="S20" s="48" t="s">
        <v>83</v>
      </c>
      <c r="T20" s="48" t="s">
        <v>83</v>
      </c>
      <c r="U20" s="50" t="s">
        <v>83</v>
      </c>
      <c r="V20" s="50" t="s">
        <v>83</v>
      </c>
      <c r="W20" s="50" t="s">
        <v>83</v>
      </c>
      <c r="X20" s="50"/>
      <c r="Y20" s="50" t="s">
        <v>83</v>
      </c>
      <c r="Z20" s="50" t="s">
        <v>83</v>
      </c>
      <c r="AA20" s="50" t="s">
        <v>83</v>
      </c>
      <c r="AB20" s="49"/>
      <c r="AC20" s="49" t="s">
        <v>83</v>
      </c>
      <c r="AD20" s="49" t="s">
        <v>83</v>
      </c>
      <c r="AE20" s="50" t="s">
        <v>83</v>
      </c>
      <c r="AF20" s="49"/>
      <c r="AG20" s="49" t="s">
        <v>83</v>
      </c>
      <c r="AH20" s="49" t="s">
        <v>83</v>
      </c>
      <c r="AI20" s="52" t="s">
        <v>83</v>
      </c>
      <c r="AJ20" s="52" t="s">
        <v>83</v>
      </c>
      <c r="AK20" s="52" t="s">
        <v>110</v>
      </c>
      <c r="AL20" s="53" t="s">
        <v>83</v>
      </c>
      <c r="AM20" s="53" t="s">
        <v>83</v>
      </c>
      <c r="AN20" s="53"/>
      <c r="AO20" s="53" t="s">
        <v>83</v>
      </c>
      <c r="AP20" s="55" t="s">
        <v>83</v>
      </c>
      <c r="AQ20" s="55" t="s">
        <v>83</v>
      </c>
      <c r="AR20" s="55" t="s">
        <v>83</v>
      </c>
      <c r="AS20" s="55"/>
      <c r="AT20" s="57"/>
      <c r="AU20" s="74"/>
      <c r="AV20" s="63">
        <v>4.5</v>
      </c>
      <c r="AW20" s="65">
        <f>2.5+2.5</f>
        <v>5</v>
      </c>
      <c r="AX20" s="65">
        <v>4.5</v>
      </c>
      <c r="AY20" s="22">
        <f t="shared" si="0"/>
        <v>4.6666499999999997</v>
      </c>
      <c r="AZ20" s="23" t="str">
        <f t="shared" si="1"/>
        <v>aprueba</v>
      </c>
      <c r="BA20" s="9"/>
    </row>
    <row r="21" spans="1:54" s="10" customFormat="1" ht="18" customHeight="1" x14ac:dyDescent="0.25">
      <c r="A21" s="17">
        <v>12</v>
      </c>
      <c r="B21" s="135" t="s">
        <v>61</v>
      </c>
      <c r="C21" s="135" t="s">
        <v>62</v>
      </c>
      <c r="D21" s="43"/>
      <c r="E21" s="47" t="s">
        <v>83</v>
      </c>
      <c r="F21" s="47" t="s">
        <v>83</v>
      </c>
      <c r="G21" s="47" t="s">
        <v>83</v>
      </c>
      <c r="H21" s="47" t="s">
        <v>83</v>
      </c>
      <c r="I21" s="47" t="s">
        <v>83</v>
      </c>
      <c r="J21" s="47" t="s">
        <v>83</v>
      </c>
      <c r="K21" s="47" t="s">
        <v>83</v>
      </c>
      <c r="L21" s="47" t="s">
        <v>83</v>
      </c>
      <c r="M21" s="47" t="s">
        <v>83</v>
      </c>
      <c r="N21" s="47" t="s">
        <v>83</v>
      </c>
      <c r="O21" s="48" t="s">
        <v>83</v>
      </c>
      <c r="P21" s="48" t="s">
        <v>83</v>
      </c>
      <c r="Q21" s="48" t="s">
        <v>83</v>
      </c>
      <c r="R21" s="48" t="s">
        <v>83</v>
      </c>
      <c r="S21" s="48" t="s">
        <v>83</v>
      </c>
      <c r="T21" s="48" t="s">
        <v>83</v>
      </c>
      <c r="U21" s="50" t="s">
        <v>83</v>
      </c>
      <c r="V21" s="50" t="s">
        <v>83</v>
      </c>
      <c r="W21" s="50"/>
      <c r="X21" s="50"/>
      <c r="Y21" s="50" t="s">
        <v>83</v>
      </c>
      <c r="Z21" s="50" t="s">
        <v>83</v>
      </c>
      <c r="AA21" s="50" t="s">
        <v>83</v>
      </c>
      <c r="AB21" s="49"/>
      <c r="AC21" s="49" t="s">
        <v>83</v>
      </c>
      <c r="AD21" s="49" t="s">
        <v>83</v>
      </c>
      <c r="AE21" s="50" t="s">
        <v>83</v>
      </c>
      <c r="AF21" s="49"/>
      <c r="AG21" s="49" t="s">
        <v>83</v>
      </c>
      <c r="AH21" s="49" t="s">
        <v>83</v>
      </c>
      <c r="AI21" s="52" t="s">
        <v>83</v>
      </c>
      <c r="AJ21" s="52" t="s">
        <v>83</v>
      </c>
      <c r="AK21" s="52" t="s">
        <v>110</v>
      </c>
      <c r="AL21" s="53" t="s">
        <v>83</v>
      </c>
      <c r="AM21" s="53" t="s">
        <v>83</v>
      </c>
      <c r="AN21" s="53" t="s">
        <v>83</v>
      </c>
      <c r="AO21" s="53"/>
      <c r="AP21" s="55" t="s">
        <v>83</v>
      </c>
      <c r="AQ21" s="55" t="s">
        <v>83</v>
      </c>
      <c r="AR21" s="55" t="s">
        <v>83</v>
      </c>
      <c r="AS21" s="55" t="s">
        <v>83</v>
      </c>
      <c r="AT21" s="57" t="s">
        <v>83</v>
      </c>
      <c r="AU21" s="74"/>
      <c r="AV21" s="63">
        <v>4.5</v>
      </c>
      <c r="AW21" s="65">
        <f>2.5+2.5</f>
        <v>5</v>
      </c>
      <c r="AX21" s="65">
        <v>4.5</v>
      </c>
      <c r="AY21" s="22">
        <f t="shared" si="0"/>
        <v>4.6666499999999997</v>
      </c>
      <c r="AZ21" s="23" t="str">
        <f t="shared" si="1"/>
        <v>aprueba</v>
      </c>
      <c r="BA21" s="9"/>
    </row>
    <row r="22" spans="1:54" s="10" customFormat="1" ht="18" customHeight="1" x14ac:dyDescent="0.25">
      <c r="A22" s="17">
        <v>13</v>
      </c>
      <c r="B22" s="135" t="s">
        <v>29</v>
      </c>
      <c r="C22" s="135" t="s">
        <v>30</v>
      </c>
      <c r="D22" s="41"/>
      <c r="E22" s="47" t="s">
        <v>83</v>
      </c>
      <c r="F22" s="47" t="s">
        <v>83</v>
      </c>
      <c r="G22" s="47" t="s">
        <v>83</v>
      </c>
      <c r="H22" s="47" t="s">
        <v>83</v>
      </c>
      <c r="I22" s="47" t="s">
        <v>83</v>
      </c>
      <c r="J22" s="47" t="s">
        <v>83</v>
      </c>
      <c r="K22" s="47" t="s">
        <v>83</v>
      </c>
      <c r="L22" s="47" t="s">
        <v>83</v>
      </c>
      <c r="M22" s="47" t="s">
        <v>83</v>
      </c>
      <c r="N22" s="47" t="s">
        <v>83</v>
      </c>
      <c r="O22" s="48" t="s">
        <v>83</v>
      </c>
      <c r="P22" s="48"/>
      <c r="Q22" s="48" t="s">
        <v>83</v>
      </c>
      <c r="R22" s="48" t="s">
        <v>83</v>
      </c>
      <c r="S22" s="48" t="s">
        <v>83</v>
      </c>
      <c r="T22" s="48" t="s">
        <v>83</v>
      </c>
      <c r="U22" s="50" t="s">
        <v>83</v>
      </c>
      <c r="V22" s="50" t="s">
        <v>83</v>
      </c>
      <c r="W22" s="50" t="s">
        <v>83</v>
      </c>
      <c r="X22" s="50" t="s">
        <v>83</v>
      </c>
      <c r="Y22" s="50" t="s">
        <v>83</v>
      </c>
      <c r="Z22" s="50" t="s">
        <v>83</v>
      </c>
      <c r="AA22" s="50" t="s">
        <v>83</v>
      </c>
      <c r="AB22" s="49" t="s">
        <v>83</v>
      </c>
      <c r="AC22" s="49" t="s">
        <v>83</v>
      </c>
      <c r="AD22" s="49" t="s">
        <v>83</v>
      </c>
      <c r="AE22" s="50" t="s">
        <v>83</v>
      </c>
      <c r="AF22" s="49" t="s">
        <v>83</v>
      </c>
      <c r="AG22" s="49" t="s">
        <v>83</v>
      </c>
      <c r="AH22" s="49" t="s">
        <v>83</v>
      </c>
      <c r="AI22" s="52" t="s">
        <v>83</v>
      </c>
      <c r="AJ22" s="52" t="s">
        <v>83</v>
      </c>
      <c r="AK22" s="52" t="s">
        <v>110</v>
      </c>
      <c r="AL22" s="53" t="s">
        <v>83</v>
      </c>
      <c r="AM22" s="53" t="s">
        <v>83</v>
      </c>
      <c r="AN22" s="53"/>
      <c r="AO22" s="53" t="s">
        <v>83</v>
      </c>
      <c r="AP22" s="55" t="s">
        <v>83</v>
      </c>
      <c r="AQ22" s="55" t="s">
        <v>83</v>
      </c>
      <c r="AR22" s="55" t="s">
        <v>83</v>
      </c>
      <c r="AS22" s="55" t="s">
        <v>83</v>
      </c>
      <c r="AT22" s="57" t="s">
        <v>83</v>
      </c>
      <c r="AU22" s="74"/>
      <c r="AV22" s="63">
        <v>4.3</v>
      </c>
      <c r="AW22" s="65">
        <f>1.5+2</f>
        <v>3.5</v>
      </c>
      <c r="AX22" s="65">
        <v>5</v>
      </c>
      <c r="AY22" s="22">
        <f t="shared" si="0"/>
        <v>4.2667400000000004</v>
      </c>
      <c r="AZ22" s="23" t="str">
        <f t="shared" si="1"/>
        <v>aprueba</v>
      </c>
      <c r="BA22" s="9"/>
    </row>
    <row r="23" spans="1:54" s="10" customFormat="1" ht="18" customHeight="1" x14ac:dyDescent="0.25">
      <c r="A23" s="17">
        <v>14</v>
      </c>
      <c r="B23" s="135" t="s">
        <v>55</v>
      </c>
      <c r="C23" s="135" t="s">
        <v>56</v>
      </c>
      <c r="D23" s="35"/>
      <c r="E23" s="47" t="s">
        <v>83</v>
      </c>
      <c r="F23" s="47" t="s">
        <v>83</v>
      </c>
      <c r="G23" s="47" t="s">
        <v>83</v>
      </c>
      <c r="H23" s="47" t="s">
        <v>83</v>
      </c>
      <c r="I23" s="47" t="s">
        <v>83</v>
      </c>
      <c r="J23" s="47" t="s">
        <v>83</v>
      </c>
      <c r="K23" s="47" t="s">
        <v>83</v>
      </c>
      <c r="L23" s="47" t="s">
        <v>83</v>
      </c>
      <c r="M23" s="47" t="s">
        <v>83</v>
      </c>
      <c r="N23" s="47" t="s">
        <v>83</v>
      </c>
      <c r="O23" s="48" t="s">
        <v>83</v>
      </c>
      <c r="P23" s="48" t="s">
        <v>83</v>
      </c>
      <c r="Q23" s="48" t="s">
        <v>83</v>
      </c>
      <c r="R23" s="48" t="s">
        <v>83</v>
      </c>
      <c r="S23" s="48" t="s">
        <v>83</v>
      </c>
      <c r="T23" s="48" t="s">
        <v>83</v>
      </c>
      <c r="U23" s="50" t="s">
        <v>83</v>
      </c>
      <c r="V23" s="50" t="s">
        <v>83</v>
      </c>
      <c r="W23" s="50" t="s">
        <v>83</v>
      </c>
      <c r="X23" s="50" t="s">
        <v>83</v>
      </c>
      <c r="Y23" s="50" t="s">
        <v>83</v>
      </c>
      <c r="Z23" s="50" t="s">
        <v>83</v>
      </c>
      <c r="AA23" s="50" t="s">
        <v>83</v>
      </c>
      <c r="AB23" s="49" t="s">
        <v>83</v>
      </c>
      <c r="AC23" s="49" t="s">
        <v>83</v>
      </c>
      <c r="AD23" s="49" t="s">
        <v>83</v>
      </c>
      <c r="AE23" s="50" t="s">
        <v>83</v>
      </c>
      <c r="AF23" s="49" t="s">
        <v>83</v>
      </c>
      <c r="AG23" s="49" t="s">
        <v>83</v>
      </c>
      <c r="AH23" s="49" t="s">
        <v>83</v>
      </c>
      <c r="AI23" s="52" t="s">
        <v>83</v>
      </c>
      <c r="AJ23" s="52" t="s">
        <v>83</v>
      </c>
      <c r="AK23" s="52" t="s">
        <v>110</v>
      </c>
      <c r="AL23" s="53" t="s">
        <v>83</v>
      </c>
      <c r="AM23" s="53" t="s">
        <v>83</v>
      </c>
      <c r="AN23" s="53" t="s">
        <v>83</v>
      </c>
      <c r="AO23" s="53" t="s">
        <v>83</v>
      </c>
      <c r="AP23" s="55" t="s">
        <v>83</v>
      </c>
      <c r="AQ23" s="55" t="s">
        <v>83</v>
      </c>
      <c r="AR23" s="55" t="s">
        <v>83</v>
      </c>
      <c r="AS23" s="55" t="s">
        <v>83</v>
      </c>
      <c r="AT23" s="57" t="s">
        <v>83</v>
      </c>
      <c r="AU23" s="74"/>
      <c r="AV23" s="63">
        <v>4.2</v>
      </c>
      <c r="AW23" s="65">
        <f>1.5+2.5</f>
        <v>4</v>
      </c>
      <c r="AX23" s="65">
        <v>2.5</v>
      </c>
      <c r="AY23" s="22">
        <f t="shared" si="0"/>
        <v>3.56656</v>
      </c>
      <c r="AZ23" s="23" t="str">
        <f t="shared" si="1"/>
        <v>aprueba</v>
      </c>
      <c r="BA23" s="9"/>
    </row>
    <row r="24" spans="1:54" s="10" customFormat="1" ht="18" customHeight="1" x14ac:dyDescent="0.25">
      <c r="A24" s="17">
        <v>15</v>
      </c>
      <c r="B24" s="135" t="s">
        <v>41</v>
      </c>
      <c r="C24" s="135" t="s">
        <v>42</v>
      </c>
      <c r="D24" s="35"/>
      <c r="E24" s="47" t="s">
        <v>83</v>
      </c>
      <c r="F24" s="47" t="s">
        <v>83</v>
      </c>
      <c r="G24" s="47" t="s">
        <v>83</v>
      </c>
      <c r="H24" s="47" t="s">
        <v>83</v>
      </c>
      <c r="I24" s="47" t="s">
        <v>83</v>
      </c>
      <c r="J24" s="47" t="s">
        <v>83</v>
      </c>
      <c r="K24" s="47" t="s">
        <v>83</v>
      </c>
      <c r="L24" s="47" t="s">
        <v>83</v>
      </c>
      <c r="M24" s="47" t="s">
        <v>83</v>
      </c>
      <c r="N24" s="47" t="s">
        <v>83</v>
      </c>
      <c r="O24" s="48" t="s">
        <v>83</v>
      </c>
      <c r="P24" s="48" t="s">
        <v>83</v>
      </c>
      <c r="Q24" s="48" t="s">
        <v>83</v>
      </c>
      <c r="R24" s="48" t="s">
        <v>83</v>
      </c>
      <c r="S24" s="48" t="s">
        <v>83</v>
      </c>
      <c r="T24" s="48" t="s">
        <v>83</v>
      </c>
      <c r="U24" s="50" t="s">
        <v>83</v>
      </c>
      <c r="V24" s="50" t="s">
        <v>83</v>
      </c>
      <c r="W24" s="50" t="s">
        <v>83</v>
      </c>
      <c r="X24" s="50" t="s">
        <v>83</v>
      </c>
      <c r="Y24" s="50" t="s">
        <v>83</v>
      </c>
      <c r="Z24" s="50" t="s">
        <v>83</v>
      </c>
      <c r="AA24" s="50" t="s">
        <v>83</v>
      </c>
      <c r="AB24" s="49" t="s">
        <v>83</v>
      </c>
      <c r="AC24" s="49" t="s">
        <v>83</v>
      </c>
      <c r="AD24" s="49" t="s">
        <v>83</v>
      </c>
      <c r="AE24" s="50" t="s">
        <v>83</v>
      </c>
      <c r="AF24" s="49" t="s">
        <v>83</v>
      </c>
      <c r="AG24" s="49" t="s">
        <v>83</v>
      </c>
      <c r="AH24" s="49" t="s">
        <v>83</v>
      </c>
      <c r="AI24" s="52" t="s">
        <v>83</v>
      </c>
      <c r="AJ24" s="52" t="s">
        <v>83</v>
      </c>
      <c r="AK24" s="52" t="s">
        <v>110</v>
      </c>
      <c r="AL24" s="53" t="s">
        <v>83</v>
      </c>
      <c r="AM24" s="53" t="s">
        <v>83</v>
      </c>
      <c r="AN24" s="53" t="s">
        <v>83</v>
      </c>
      <c r="AO24" s="53"/>
      <c r="AP24" s="55"/>
      <c r="AQ24" s="55"/>
      <c r="AR24" s="55"/>
      <c r="AS24" s="55"/>
      <c r="AT24" s="57"/>
      <c r="AU24" s="74"/>
      <c r="AV24" s="63">
        <v>4.0999999999999996</v>
      </c>
      <c r="AW24" s="65">
        <f>1.5+2</f>
        <v>3.5</v>
      </c>
      <c r="AX24" s="65">
        <v>3.5</v>
      </c>
      <c r="AY24" s="22">
        <f t="shared" si="0"/>
        <v>3.69998</v>
      </c>
      <c r="AZ24" s="23" t="str">
        <f t="shared" si="1"/>
        <v>aprueba</v>
      </c>
      <c r="BA24" s="9"/>
    </row>
    <row r="25" spans="1:54" s="10" customFormat="1" ht="18" customHeight="1" x14ac:dyDescent="0.25">
      <c r="A25" s="17">
        <v>16</v>
      </c>
      <c r="B25" s="135" t="s">
        <v>91</v>
      </c>
      <c r="C25" s="135" t="s">
        <v>93</v>
      </c>
      <c r="D25" s="35"/>
      <c r="E25" s="47" t="s">
        <v>83</v>
      </c>
      <c r="F25" s="47" t="s">
        <v>83</v>
      </c>
      <c r="G25" s="47" t="s">
        <v>83</v>
      </c>
      <c r="H25" s="47" t="s">
        <v>83</v>
      </c>
      <c r="I25" s="47" t="s">
        <v>83</v>
      </c>
      <c r="J25" s="47" t="s">
        <v>83</v>
      </c>
      <c r="K25" s="47" t="s">
        <v>83</v>
      </c>
      <c r="L25" s="47" t="s">
        <v>83</v>
      </c>
      <c r="M25" s="47" t="s">
        <v>83</v>
      </c>
      <c r="N25" s="47" t="s">
        <v>83</v>
      </c>
      <c r="O25" s="48" t="s">
        <v>83</v>
      </c>
      <c r="P25" s="48" t="s">
        <v>83</v>
      </c>
      <c r="Q25" s="48" t="s">
        <v>83</v>
      </c>
      <c r="R25" s="48" t="s">
        <v>83</v>
      </c>
      <c r="S25" s="48" t="s">
        <v>83</v>
      </c>
      <c r="T25" s="48"/>
      <c r="U25" s="50" t="s">
        <v>83</v>
      </c>
      <c r="V25" s="50" t="s">
        <v>83</v>
      </c>
      <c r="W25" s="50" t="s">
        <v>83</v>
      </c>
      <c r="X25" s="50" t="s">
        <v>83</v>
      </c>
      <c r="Y25" s="50" t="s">
        <v>83</v>
      </c>
      <c r="Z25" s="50" t="s">
        <v>83</v>
      </c>
      <c r="AA25" s="50"/>
      <c r="AB25" s="49" t="s">
        <v>83</v>
      </c>
      <c r="AC25" s="49" t="s">
        <v>83</v>
      </c>
      <c r="AD25" s="49" t="s">
        <v>83</v>
      </c>
      <c r="AE25" s="50"/>
      <c r="AF25" s="49" t="s">
        <v>83</v>
      </c>
      <c r="AG25" s="49" t="s">
        <v>83</v>
      </c>
      <c r="AH25" s="49" t="s">
        <v>83</v>
      </c>
      <c r="AI25" s="52" t="s">
        <v>83</v>
      </c>
      <c r="AJ25" s="52" t="s">
        <v>83</v>
      </c>
      <c r="AK25" s="52" t="s">
        <v>110</v>
      </c>
      <c r="AL25" s="53" t="s">
        <v>83</v>
      </c>
      <c r="AM25" s="53" t="s">
        <v>83</v>
      </c>
      <c r="AN25" s="53"/>
      <c r="AO25" s="53"/>
      <c r="AP25" s="55"/>
      <c r="AQ25" s="55"/>
      <c r="AR25" s="55"/>
      <c r="AS25" s="55"/>
      <c r="AT25" s="57"/>
      <c r="AU25" s="74"/>
      <c r="AV25" s="63">
        <v>4.3</v>
      </c>
      <c r="AW25" s="65">
        <f>1.8+2.5</f>
        <v>4.3</v>
      </c>
      <c r="AX25" s="65">
        <v>5</v>
      </c>
      <c r="AY25" s="22">
        <f t="shared" si="0"/>
        <v>4.5333800000000002</v>
      </c>
      <c r="AZ25" s="23" t="str">
        <f t="shared" si="1"/>
        <v>aprueba</v>
      </c>
      <c r="BA25" s="9"/>
    </row>
    <row r="26" spans="1:54" s="10" customFormat="1" ht="18" customHeight="1" x14ac:dyDescent="0.25">
      <c r="A26" s="17">
        <v>17</v>
      </c>
      <c r="B26" s="134" t="s">
        <v>37</v>
      </c>
      <c r="C26" s="134" t="s">
        <v>38</v>
      </c>
      <c r="D26" s="3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8"/>
      <c r="Q26" s="48"/>
      <c r="R26" s="48"/>
      <c r="S26" s="48"/>
      <c r="T26" s="48"/>
      <c r="U26" s="50"/>
      <c r="V26" s="50"/>
      <c r="W26" s="50"/>
      <c r="X26" s="50"/>
      <c r="Y26" s="50"/>
      <c r="Z26" s="50"/>
      <c r="AA26" s="50"/>
      <c r="AB26" s="49"/>
      <c r="AC26" s="49"/>
      <c r="AD26" s="49"/>
      <c r="AE26" s="50"/>
      <c r="AF26" s="49"/>
      <c r="AG26" s="49"/>
      <c r="AH26" s="49"/>
      <c r="AI26" s="52"/>
      <c r="AJ26" s="52"/>
      <c r="AK26" s="52"/>
      <c r="AL26" s="53"/>
      <c r="AM26" s="53"/>
      <c r="AN26" s="53"/>
      <c r="AO26" s="53"/>
      <c r="AP26" s="55"/>
      <c r="AQ26" s="55"/>
      <c r="AR26" s="55"/>
      <c r="AS26" s="55"/>
      <c r="AT26" s="57"/>
      <c r="AU26" s="74"/>
      <c r="AV26" s="63"/>
      <c r="AW26" s="65"/>
      <c r="AX26" s="65"/>
      <c r="AY26" s="22">
        <f t="shared" si="0"/>
        <v>0</v>
      </c>
      <c r="AZ26" s="23" t="str">
        <f t="shared" si="1"/>
        <v/>
      </c>
      <c r="BA26" s="9"/>
    </row>
    <row r="27" spans="1:54" s="10" customFormat="1" ht="18" customHeight="1" x14ac:dyDescent="0.25">
      <c r="A27" s="17">
        <v>18</v>
      </c>
      <c r="B27" s="135" t="s">
        <v>33</v>
      </c>
      <c r="C27" s="135" t="s">
        <v>34</v>
      </c>
      <c r="D27" s="35"/>
      <c r="E27" s="47" t="s">
        <v>83</v>
      </c>
      <c r="F27" s="47" t="s">
        <v>83</v>
      </c>
      <c r="G27" s="47" t="s">
        <v>83</v>
      </c>
      <c r="H27" s="47" t="s">
        <v>83</v>
      </c>
      <c r="I27" s="47" t="s">
        <v>83</v>
      </c>
      <c r="J27" s="47" t="s">
        <v>83</v>
      </c>
      <c r="K27" s="47" t="s">
        <v>83</v>
      </c>
      <c r="L27" s="47" t="s">
        <v>83</v>
      </c>
      <c r="M27" s="47" t="s">
        <v>83</v>
      </c>
      <c r="N27" s="47" t="s">
        <v>83</v>
      </c>
      <c r="O27" s="48" t="s">
        <v>83</v>
      </c>
      <c r="P27" s="48"/>
      <c r="Q27" s="48" t="s">
        <v>83</v>
      </c>
      <c r="R27" s="48" t="s">
        <v>83</v>
      </c>
      <c r="S27" s="48" t="s">
        <v>83</v>
      </c>
      <c r="T27" s="48" t="s">
        <v>83</v>
      </c>
      <c r="U27" s="50" t="s">
        <v>83</v>
      </c>
      <c r="V27" s="50" t="s">
        <v>83</v>
      </c>
      <c r="W27" s="50" t="s">
        <v>83</v>
      </c>
      <c r="X27" s="50" t="s">
        <v>83</v>
      </c>
      <c r="Y27" s="50"/>
      <c r="Z27" s="50" t="s">
        <v>83</v>
      </c>
      <c r="AA27" s="50" t="s">
        <v>83</v>
      </c>
      <c r="AB27" s="49" t="s">
        <v>83</v>
      </c>
      <c r="AC27" s="49" t="s">
        <v>83</v>
      </c>
      <c r="AD27" s="49" t="s">
        <v>83</v>
      </c>
      <c r="AE27" s="50" t="s">
        <v>83</v>
      </c>
      <c r="AF27" s="49" t="s">
        <v>83</v>
      </c>
      <c r="AG27" s="49" t="s">
        <v>83</v>
      </c>
      <c r="AH27" s="49" t="s">
        <v>83</v>
      </c>
      <c r="AI27" s="52" t="s">
        <v>83</v>
      </c>
      <c r="AJ27" s="52" t="s">
        <v>83</v>
      </c>
      <c r="AK27" s="52" t="s">
        <v>110</v>
      </c>
      <c r="AL27" s="53" t="s">
        <v>83</v>
      </c>
      <c r="AM27" s="53" t="s">
        <v>83</v>
      </c>
      <c r="AN27" s="53"/>
      <c r="AO27" s="53"/>
      <c r="AP27" s="55"/>
      <c r="AQ27" s="55"/>
      <c r="AR27" s="55"/>
      <c r="AS27" s="55"/>
      <c r="AT27" s="57"/>
      <c r="AU27" s="74"/>
      <c r="AV27" s="63">
        <v>4</v>
      </c>
      <c r="AW27" s="65">
        <f>1+2.5</f>
        <v>3.5</v>
      </c>
      <c r="AX27" s="65">
        <v>2.2999999999999998</v>
      </c>
      <c r="AY27" s="22">
        <f t="shared" si="0"/>
        <v>3.2665699999999998</v>
      </c>
      <c r="AZ27" s="23" t="str">
        <f t="shared" si="1"/>
        <v>aprueba</v>
      </c>
      <c r="BA27" s="9"/>
    </row>
    <row r="28" spans="1:54" s="10" customFormat="1" ht="18" customHeight="1" x14ac:dyDescent="0.25">
      <c r="A28" s="17">
        <v>19</v>
      </c>
      <c r="B28" s="138" t="s">
        <v>33</v>
      </c>
      <c r="C28" s="138" t="s">
        <v>36</v>
      </c>
      <c r="D28" s="3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8"/>
      <c r="Q28" s="48"/>
      <c r="R28" s="48"/>
      <c r="S28" s="48"/>
      <c r="T28" s="48"/>
      <c r="U28" s="50"/>
      <c r="V28" s="50"/>
      <c r="W28" s="50"/>
      <c r="X28" s="50"/>
      <c r="Y28" s="50"/>
      <c r="Z28" s="50"/>
      <c r="AA28" s="50"/>
      <c r="AB28" s="49"/>
      <c r="AC28" s="49"/>
      <c r="AD28" s="49"/>
      <c r="AE28" s="50"/>
      <c r="AF28" s="49"/>
      <c r="AG28" s="49"/>
      <c r="AH28" s="49"/>
      <c r="AI28" s="52"/>
      <c r="AJ28" s="52"/>
      <c r="AK28" s="52"/>
      <c r="AL28" s="53"/>
      <c r="AM28" s="53"/>
      <c r="AN28" s="53"/>
      <c r="AO28" s="53"/>
      <c r="AP28" s="55"/>
      <c r="AQ28" s="55"/>
      <c r="AR28" s="55"/>
      <c r="AS28" s="55"/>
      <c r="AT28" s="57"/>
      <c r="AU28" s="74"/>
      <c r="AV28" s="63"/>
      <c r="AW28" s="65"/>
      <c r="AX28" s="65"/>
      <c r="AY28" s="22">
        <f t="shared" si="0"/>
        <v>0</v>
      </c>
      <c r="AZ28" s="23" t="str">
        <f t="shared" si="1"/>
        <v/>
      </c>
      <c r="BA28" s="9"/>
    </row>
    <row r="29" spans="1:54" s="10" customFormat="1" ht="18" customHeight="1" x14ac:dyDescent="0.25">
      <c r="A29" s="17">
        <v>20</v>
      </c>
      <c r="B29" s="136" t="s">
        <v>27</v>
      </c>
      <c r="C29" s="136" t="s">
        <v>28</v>
      </c>
      <c r="D29" s="35"/>
      <c r="E29" s="47" t="s">
        <v>83</v>
      </c>
      <c r="F29" s="47"/>
      <c r="G29" s="47" t="s">
        <v>83</v>
      </c>
      <c r="H29" s="47"/>
      <c r="I29" s="47" t="s">
        <v>83</v>
      </c>
      <c r="J29" s="47"/>
      <c r="K29" s="47"/>
      <c r="L29" s="47"/>
      <c r="M29" s="47" t="s">
        <v>83</v>
      </c>
      <c r="N29" s="47" t="s">
        <v>83</v>
      </c>
      <c r="O29" s="48" t="s">
        <v>83</v>
      </c>
      <c r="P29" s="48"/>
      <c r="Q29" s="48" t="s">
        <v>83</v>
      </c>
      <c r="R29" s="48" t="s">
        <v>83</v>
      </c>
      <c r="S29" s="48" t="s">
        <v>83</v>
      </c>
      <c r="T29" s="48"/>
      <c r="U29" s="50"/>
      <c r="V29" s="50"/>
      <c r="W29" s="50"/>
      <c r="X29" s="50" t="s">
        <v>83</v>
      </c>
      <c r="Y29" s="50" t="s">
        <v>83</v>
      </c>
      <c r="Z29" s="50" t="s">
        <v>83</v>
      </c>
      <c r="AA29" s="50" t="s">
        <v>83</v>
      </c>
      <c r="AB29" s="49" t="s">
        <v>83</v>
      </c>
      <c r="AC29" s="49" t="s">
        <v>83</v>
      </c>
      <c r="AD29" s="49" t="s">
        <v>83</v>
      </c>
      <c r="AE29" s="50" t="s">
        <v>83</v>
      </c>
      <c r="AF29" s="49" t="s">
        <v>83</v>
      </c>
      <c r="AG29" s="49" t="s">
        <v>83</v>
      </c>
      <c r="AH29" s="49" t="s">
        <v>83</v>
      </c>
      <c r="AI29" s="52"/>
      <c r="AJ29" s="52"/>
      <c r="AK29" s="52"/>
      <c r="AL29" s="53"/>
      <c r="AM29" s="53"/>
      <c r="AN29" s="53"/>
      <c r="AO29" s="53"/>
      <c r="AP29" s="55"/>
      <c r="AQ29" s="55"/>
      <c r="AR29" s="55"/>
      <c r="AS29" s="55"/>
      <c r="AT29" s="57"/>
      <c r="AU29" s="74"/>
      <c r="AV29" s="63">
        <v>4</v>
      </c>
      <c r="AW29" s="65">
        <f>1.5+2.5</f>
        <v>4</v>
      </c>
      <c r="AX29" s="65"/>
      <c r="AY29" s="22">
        <f t="shared" si="0"/>
        <v>2.6663999999999999</v>
      </c>
      <c r="AZ29" s="23" t="s">
        <v>121</v>
      </c>
      <c r="BA29" s="9"/>
    </row>
    <row r="30" spans="1:54" s="10" customFormat="1" ht="18" customHeight="1" x14ac:dyDescent="0.25">
      <c r="A30" s="17">
        <v>21</v>
      </c>
      <c r="B30" s="134" t="s">
        <v>57</v>
      </c>
      <c r="C30" s="134" t="s">
        <v>58</v>
      </c>
      <c r="D30" s="35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8"/>
      <c r="Q30" s="48"/>
      <c r="R30" s="48"/>
      <c r="S30" s="48"/>
      <c r="T30" s="48"/>
      <c r="U30" s="50"/>
      <c r="V30" s="50"/>
      <c r="W30" s="50"/>
      <c r="X30" s="50"/>
      <c r="Y30" s="50"/>
      <c r="Z30" s="50"/>
      <c r="AA30" s="50"/>
      <c r="AB30" s="49"/>
      <c r="AC30" s="49"/>
      <c r="AD30" s="49"/>
      <c r="AE30" s="50"/>
      <c r="AF30" s="49"/>
      <c r="AG30" s="49"/>
      <c r="AH30" s="49"/>
      <c r="AI30" s="51"/>
      <c r="AJ30" s="51"/>
      <c r="AK30" s="51"/>
      <c r="AL30" s="53"/>
      <c r="AM30" s="53"/>
      <c r="AN30" s="53"/>
      <c r="AO30" s="53"/>
      <c r="AP30" s="55"/>
      <c r="AQ30" s="55"/>
      <c r="AR30" s="55"/>
      <c r="AS30" s="55"/>
      <c r="AT30" s="57"/>
      <c r="AU30" s="74"/>
      <c r="AV30" s="63"/>
      <c r="AW30" s="65"/>
      <c r="AX30" s="65"/>
      <c r="AY30" s="22">
        <f t="shared" si="0"/>
        <v>0</v>
      </c>
      <c r="AZ30" s="23" t="str">
        <f t="shared" si="1"/>
        <v/>
      </c>
      <c r="BA30" s="9"/>
    </row>
    <row r="31" spans="1:54" s="10" customFormat="1" ht="18" customHeight="1" x14ac:dyDescent="0.25">
      <c r="A31" s="17">
        <v>22</v>
      </c>
      <c r="B31" s="134" t="s">
        <v>70</v>
      </c>
      <c r="C31" s="134" t="s">
        <v>71</v>
      </c>
      <c r="D31" s="3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8"/>
      <c r="Q31" s="48"/>
      <c r="R31" s="48"/>
      <c r="S31" s="48"/>
      <c r="T31" s="48"/>
      <c r="U31" s="50"/>
      <c r="V31" s="50"/>
      <c r="W31" s="50"/>
      <c r="X31" s="50"/>
      <c r="Y31" s="50"/>
      <c r="Z31" s="50"/>
      <c r="AA31" s="50"/>
      <c r="AB31" s="49"/>
      <c r="AC31" s="49"/>
      <c r="AD31" s="49"/>
      <c r="AE31" s="50"/>
      <c r="AF31" s="49"/>
      <c r="AG31" s="49"/>
      <c r="AH31" s="49"/>
      <c r="AI31" s="51"/>
      <c r="AJ31" s="51"/>
      <c r="AK31" s="51"/>
      <c r="AL31" s="53"/>
      <c r="AM31" s="53"/>
      <c r="AN31" s="53"/>
      <c r="AO31" s="53"/>
      <c r="AP31" s="55"/>
      <c r="AQ31" s="55"/>
      <c r="AR31" s="55"/>
      <c r="AS31" s="55"/>
      <c r="AT31" s="57"/>
      <c r="AU31" s="74"/>
      <c r="AV31" s="63"/>
      <c r="AW31" s="65"/>
      <c r="AX31" s="65"/>
      <c r="AY31" s="22">
        <f t="shared" si="0"/>
        <v>0</v>
      </c>
      <c r="AZ31" s="23" t="str">
        <f t="shared" si="1"/>
        <v/>
      </c>
      <c r="BA31" s="9"/>
    </row>
    <row r="32" spans="1:54" s="10" customFormat="1" ht="18" customHeight="1" x14ac:dyDescent="0.25">
      <c r="A32" s="17">
        <v>23</v>
      </c>
      <c r="B32" s="136" t="s">
        <v>31</v>
      </c>
      <c r="C32" s="136" t="s">
        <v>32</v>
      </c>
      <c r="D32" s="35"/>
      <c r="E32" s="47" t="s">
        <v>83</v>
      </c>
      <c r="F32" s="47" t="s">
        <v>83</v>
      </c>
      <c r="G32" s="47"/>
      <c r="H32" s="47" t="s">
        <v>83</v>
      </c>
      <c r="I32" s="47"/>
      <c r="J32" s="47" t="s">
        <v>83</v>
      </c>
      <c r="K32" s="47"/>
      <c r="L32" s="47"/>
      <c r="M32" s="47"/>
      <c r="N32" s="47" t="s">
        <v>83</v>
      </c>
      <c r="O32" s="48"/>
      <c r="P32" s="48"/>
      <c r="Q32" s="48"/>
      <c r="R32" s="48"/>
      <c r="S32" s="48"/>
      <c r="T32" s="48"/>
      <c r="U32" s="50"/>
      <c r="V32" s="50"/>
      <c r="W32" s="50"/>
      <c r="X32" s="50"/>
      <c r="Y32" s="50"/>
      <c r="Z32" s="50"/>
      <c r="AA32" s="50"/>
      <c r="AB32" s="49"/>
      <c r="AC32" s="49"/>
      <c r="AD32" s="49"/>
      <c r="AE32" s="50"/>
      <c r="AF32" s="49"/>
      <c r="AG32" s="49"/>
      <c r="AH32" s="49"/>
      <c r="AI32" s="51"/>
      <c r="AJ32" s="51"/>
      <c r="AK32" s="51"/>
      <c r="AL32" s="53"/>
      <c r="AM32" s="53"/>
      <c r="AN32" s="53"/>
      <c r="AO32" s="53"/>
      <c r="AP32" s="55"/>
      <c r="AQ32" s="55"/>
      <c r="AR32" s="55"/>
      <c r="AS32" s="55"/>
      <c r="AT32" s="57"/>
      <c r="AU32" s="74"/>
      <c r="AV32" s="63"/>
      <c r="AW32" s="65"/>
      <c r="AX32" s="65"/>
      <c r="AY32" s="22">
        <f t="shared" si="0"/>
        <v>0</v>
      </c>
      <c r="AZ32" s="23" t="str">
        <f t="shared" si="1"/>
        <v/>
      </c>
      <c r="BA32" s="9"/>
    </row>
    <row r="33" spans="1:53" s="10" customFormat="1" ht="18" customHeight="1" x14ac:dyDescent="0.25">
      <c r="A33" s="17">
        <v>24</v>
      </c>
      <c r="B33" s="135" t="s">
        <v>39</v>
      </c>
      <c r="C33" s="135" t="s">
        <v>40</v>
      </c>
      <c r="D33" s="35"/>
      <c r="E33" s="47" t="s">
        <v>83</v>
      </c>
      <c r="F33" s="47" t="s">
        <v>83</v>
      </c>
      <c r="G33" s="47" t="s">
        <v>83</v>
      </c>
      <c r="H33" s="47" t="s">
        <v>83</v>
      </c>
      <c r="I33" s="47" t="s">
        <v>83</v>
      </c>
      <c r="J33" s="47" t="s">
        <v>83</v>
      </c>
      <c r="K33" s="47" t="s">
        <v>83</v>
      </c>
      <c r="L33" s="47" t="s">
        <v>83</v>
      </c>
      <c r="M33" s="47" t="s">
        <v>83</v>
      </c>
      <c r="N33" s="47" t="s">
        <v>83</v>
      </c>
      <c r="O33" s="48" t="s">
        <v>83</v>
      </c>
      <c r="P33" s="48"/>
      <c r="Q33" s="48" t="s">
        <v>83</v>
      </c>
      <c r="R33" s="48" t="s">
        <v>83</v>
      </c>
      <c r="S33" s="48" t="s">
        <v>83</v>
      </c>
      <c r="T33" s="48" t="s">
        <v>83</v>
      </c>
      <c r="U33" s="50" t="s">
        <v>83</v>
      </c>
      <c r="V33" s="50" t="s">
        <v>83</v>
      </c>
      <c r="W33" s="50" t="s">
        <v>83</v>
      </c>
      <c r="X33" s="50" t="s">
        <v>83</v>
      </c>
      <c r="Y33" s="50" t="s">
        <v>83</v>
      </c>
      <c r="Z33" s="50" t="s">
        <v>83</v>
      </c>
      <c r="AA33" s="50" t="s">
        <v>83</v>
      </c>
      <c r="AB33" s="49" t="s">
        <v>83</v>
      </c>
      <c r="AC33" s="49" t="s">
        <v>83</v>
      </c>
      <c r="AD33" s="49" t="s">
        <v>83</v>
      </c>
      <c r="AE33" s="50" t="s">
        <v>83</v>
      </c>
      <c r="AF33" s="49" t="s">
        <v>83</v>
      </c>
      <c r="AG33" s="49" t="s">
        <v>83</v>
      </c>
      <c r="AH33" s="49" t="s">
        <v>83</v>
      </c>
      <c r="AI33" s="51" t="s">
        <v>83</v>
      </c>
      <c r="AJ33" s="51" t="s">
        <v>83</v>
      </c>
      <c r="AK33" s="51" t="s">
        <v>110</v>
      </c>
      <c r="AL33" s="53" t="s">
        <v>83</v>
      </c>
      <c r="AM33" s="53" t="s">
        <v>83</v>
      </c>
      <c r="AN33" s="53"/>
      <c r="AO33" s="53" t="s">
        <v>83</v>
      </c>
      <c r="AP33" s="55" t="s">
        <v>83</v>
      </c>
      <c r="AQ33" s="55" t="s">
        <v>83</v>
      </c>
      <c r="AR33" s="55" t="s">
        <v>83</v>
      </c>
      <c r="AS33" s="55" t="s">
        <v>83</v>
      </c>
      <c r="AT33" s="57" t="s">
        <v>83</v>
      </c>
      <c r="AU33" s="59"/>
      <c r="AV33" s="63">
        <v>4</v>
      </c>
      <c r="AW33" s="65">
        <f>1.8+2.5</f>
        <v>4.3</v>
      </c>
      <c r="AX33" s="65">
        <v>5</v>
      </c>
      <c r="AY33" s="22">
        <f t="shared" si="0"/>
        <v>4.4333900000000002</v>
      </c>
      <c r="AZ33" s="23" t="str">
        <f t="shared" si="1"/>
        <v>aprueba</v>
      </c>
      <c r="BA33" s="9"/>
    </row>
    <row r="34" spans="1:53" s="10" customFormat="1" ht="18" customHeight="1" x14ac:dyDescent="0.25">
      <c r="A34" s="17">
        <v>25</v>
      </c>
      <c r="B34" s="135" t="s">
        <v>39</v>
      </c>
      <c r="C34" s="135" t="s">
        <v>50</v>
      </c>
      <c r="D34" s="35"/>
      <c r="E34" s="47" t="s">
        <v>83</v>
      </c>
      <c r="F34" s="47" t="s">
        <v>83</v>
      </c>
      <c r="G34" s="47" t="s">
        <v>83</v>
      </c>
      <c r="H34" s="47" t="s">
        <v>83</v>
      </c>
      <c r="I34" s="47" t="s">
        <v>83</v>
      </c>
      <c r="J34" s="47" t="s">
        <v>83</v>
      </c>
      <c r="K34" s="47" t="s">
        <v>83</v>
      </c>
      <c r="L34" s="47" t="s">
        <v>83</v>
      </c>
      <c r="M34" s="47" t="s">
        <v>83</v>
      </c>
      <c r="N34" s="47" t="s">
        <v>83</v>
      </c>
      <c r="O34" s="48" t="s">
        <v>83</v>
      </c>
      <c r="P34" s="48"/>
      <c r="Q34" s="48" t="s">
        <v>83</v>
      </c>
      <c r="R34" s="48" t="s">
        <v>83</v>
      </c>
      <c r="S34" s="48" t="s">
        <v>83</v>
      </c>
      <c r="T34" s="48" t="s">
        <v>83</v>
      </c>
      <c r="U34" s="50" t="s">
        <v>83</v>
      </c>
      <c r="V34" s="50" t="s">
        <v>83</v>
      </c>
      <c r="W34" s="50" t="s">
        <v>83</v>
      </c>
      <c r="X34" s="50" t="s">
        <v>83</v>
      </c>
      <c r="Y34" s="50" t="s">
        <v>83</v>
      </c>
      <c r="Z34" s="50" t="s">
        <v>83</v>
      </c>
      <c r="AA34" s="50" t="s">
        <v>83</v>
      </c>
      <c r="AB34" s="49" t="s">
        <v>83</v>
      </c>
      <c r="AC34" s="49" t="s">
        <v>83</v>
      </c>
      <c r="AD34" s="49" t="s">
        <v>83</v>
      </c>
      <c r="AE34" s="50" t="s">
        <v>83</v>
      </c>
      <c r="AF34" s="49" t="s">
        <v>83</v>
      </c>
      <c r="AG34" s="49" t="s">
        <v>83</v>
      </c>
      <c r="AH34" s="49" t="s">
        <v>83</v>
      </c>
      <c r="AI34" s="51" t="s">
        <v>83</v>
      </c>
      <c r="AJ34" s="51" t="s">
        <v>83</v>
      </c>
      <c r="AK34" s="51" t="s">
        <v>110</v>
      </c>
      <c r="AL34" s="53" t="s">
        <v>83</v>
      </c>
      <c r="AM34" s="53" t="s">
        <v>83</v>
      </c>
      <c r="AN34" s="53"/>
      <c r="AO34" s="53" t="s">
        <v>83</v>
      </c>
      <c r="AP34" s="55" t="s">
        <v>83</v>
      </c>
      <c r="AQ34" s="55" t="s">
        <v>83</v>
      </c>
      <c r="AR34" s="55" t="s">
        <v>83</v>
      </c>
      <c r="AS34" s="55" t="s">
        <v>83</v>
      </c>
      <c r="AT34" s="57" t="s">
        <v>83</v>
      </c>
      <c r="AU34" s="59"/>
      <c r="AV34" s="63">
        <v>5</v>
      </c>
      <c r="AW34" s="65">
        <f>2.5+2.5</f>
        <v>5</v>
      </c>
      <c r="AX34" s="65">
        <v>5</v>
      </c>
      <c r="AY34" s="22">
        <f t="shared" si="0"/>
        <v>5</v>
      </c>
      <c r="AZ34" s="23" t="str">
        <f t="shared" si="1"/>
        <v>aprueba</v>
      </c>
      <c r="BA34" s="9"/>
    </row>
    <row r="35" spans="1:53" s="10" customFormat="1" ht="18" customHeight="1" x14ac:dyDescent="0.25">
      <c r="A35" s="17">
        <v>26</v>
      </c>
      <c r="B35" s="138" t="s">
        <v>81</v>
      </c>
      <c r="C35" s="138" t="s">
        <v>82</v>
      </c>
      <c r="D35" s="35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8"/>
      <c r="Q35" s="48"/>
      <c r="R35" s="48"/>
      <c r="S35" s="48"/>
      <c r="T35" s="48"/>
      <c r="U35" s="50"/>
      <c r="V35" s="50"/>
      <c r="W35" s="50"/>
      <c r="X35" s="50"/>
      <c r="Y35" s="50"/>
      <c r="Z35" s="50"/>
      <c r="AA35" s="50"/>
      <c r="AB35" s="49"/>
      <c r="AC35" s="49"/>
      <c r="AD35" s="49"/>
      <c r="AE35" s="50"/>
      <c r="AF35" s="49"/>
      <c r="AG35" s="49"/>
      <c r="AH35" s="49"/>
      <c r="AI35" s="51"/>
      <c r="AJ35" s="51"/>
      <c r="AK35" s="51"/>
      <c r="AL35" s="53"/>
      <c r="AM35" s="53"/>
      <c r="AN35" s="53"/>
      <c r="AO35" s="53"/>
      <c r="AP35" s="55"/>
      <c r="AQ35" s="55"/>
      <c r="AR35" s="55"/>
      <c r="AS35" s="55"/>
      <c r="AT35" s="57"/>
      <c r="AU35" s="59"/>
      <c r="AV35" s="63"/>
      <c r="AW35" s="65"/>
      <c r="AX35" s="65"/>
      <c r="AY35" s="22">
        <f t="shared" si="0"/>
        <v>0</v>
      </c>
      <c r="AZ35" s="23" t="str">
        <f t="shared" si="1"/>
        <v/>
      </c>
      <c r="BA35" s="9"/>
    </row>
    <row r="36" spans="1:53" s="10" customFormat="1" ht="18" customHeight="1" x14ac:dyDescent="0.25">
      <c r="A36" s="17">
        <v>27</v>
      </c>
      <c r="B36" s="134" t="s">
        <v>69</v>
      </c>
      <c r="C36" s="134" t="s">
        <v>64</v>
      </c>
      <c r="D36" s="35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48"/>
      <c r="Q36" s="48"/>
      <c r="R36" s="48"/>
      <c r="S36" s="48"/>
      <c r="T36" s="48"/>
      <c r="U36" s="50"/>
      <c r="V36" s="50"/>
      <c r="W36" s="50"/>
      <c r="X36" s="50"/>
      <c r="Y36" s="50"/>
      <c r="Z36" s="50"/>
      <c r="AA36" s="50"/>
      <c r="AB36" s="49"/>
      <c r="AC36" s="49"/>
      <c r="AD36" s="49"/>
      <c r="AE36" s="50"/>
      <c r="AF36" s="49"/>
      <c r="AG36" s="49"/>
      <c r="AH36" s="49"/>
      <c r="AI36" s="51"/>
      <c r="AJ36" s="51"/>
      <c r="AK36" s="51"/>
      <c r="AL36" s="53"/>
      <c r="AM36" s="53"/>
      <c r="AN36" s="53"/>
      <c r="AO36" s="53"/>
      <c r="AP36" s="55"/>
      <c r="AQ36" s="55"/>
      <c r="AR36" s="55"/>
      <c r="AS36" s="55"/>
      <c r="AT36" s="57"/>
      <c r="AU36" s="59"/>
      <c r="AV36" s="63"/>
      <c r="AW36" s="65"/>
      <c r="AX36" s="65"/>
      <c r="AY36" s="22">
        <f t="shared" si="0"/>
        <v>0</v>
      </c>
      <c r="AZ36" s="23" t="str">
        <f t="shared" si="1"/>
        <v/>
      </c>
      <c r="BA36" s="9"/>
    </row>
    <row r="37" spans="1:53" s="10" customFormat="1" ht="18" customHeight="1" x14ac:dyDescent="0.25">
      <c r="A37" s="17">
        <v>28</v>
      </c>
      <c r="B37" s="135" t="s">
        <v>49</v>
      </c>
      <c r="C37" s="135" t="s">
        <v>50</v>
      </c>
      <c r="D37" s="35"/>
      <c r="E37" s="47" t="s">
        <v>83</v>
      </c>
      <c r="F37" s="47" t="s">
        <v>83</v>
      </c>
      <c r="G37" s="47" t="s">
        <v>83</v>
      </c>
      <c r="H37" s="47" t="s">
        <v>83</v>
      </c>
      <c r="I37" s="47" t="s">
        <v>83</v>
      </c>
      <c r="J37" s="47" t="s">
        <v>83</v>
      </c>
      <c r="K37" s="47" t="s">
        <v>83</v>
      </c>
      <c r="L37" s="47" t="s">
        <v>83</v>
      </c>
      <c r="M37" s="47" t="s">
        <v>83</v>
      </c>
      <c r="N37" s="47" t="s">
        <v>83</v>
      </c>
      <c r="O37" s="48" t="s">
        <v>83</v>
      </c>
      <c r="P37" s="48"/>
      <c r="Q37" s="48" t="s">
        <v>83</v>
      </c>
      <c r="R37" s="48" t="s">
        <v>83</v>
      </c>
      <c r="S37" s="48" t="s">
        <v>83</v>
      </c>
      <c r="T37" s="48" t="s">
        <v>83</v>
      </c>
      <c r="U37" s="50" t="s">
        <v>83</v>
      </c>
      <c r="V37" s="50" t="s">
        <v>83</v>
      </c>
      <c r="W37" s="50" t="s">
        <v>83</v>
      </c>
      <c r="X37" s="50" t="s">
        <v>83</v>
      </c>
      <c r="Y37" s="50"/>
      <c r="Z37" s="50"/>
      <c r="AA37" s="50" t="s">
        <v>83</v>
      </c>
      <c r="AB37" s="49"/>
      <c r="AC37" s="49" t="s">
        <v>83</v>
      </c>
      <c r="AD37" s="49" t="s">
        <v>83</v>
      </c>
      <c r="AE37" s="50" t="s">
        <v>83</v>
      </c>
      <c r="AF37" s="49"/>
      <c r="AG37" s="49" t="s">
        <v>83</v>
      </c>
      <c r="AH37" s="49" t="s">
        <v>83</v>
      </c>
      <c r="AI37" s="51"/>
      <c r="AJ37" s="51"/>
      <c r="AK37" s="51" t="s">
        <v>110</v>
      </c>
      <c r="AL37" s="53"/>
      <c r="AM37" s="53"/>
      <c r="AN37" s="53"/>
      <c r="AO37" s="53"/>
      <c r="AP37" s="55" t="s">
        <v>83</v>
      </c>
      <c r="AQ37" s="55" t="s">
        <v>83</v>
      </c>
      <c r="AR37" s="55" t="s">
        <v>83</v>
      </c>
      <c r="AS37" s="55" t="s">
        <v>83</v>
      </c>
      <c r="AT37" s="57" t="s">
        <v>83</v>
      </c>
      <c r="AU37" s="59"/>
      <c r="AV37" s="63">
        <v>4.2</v>
      </c>
      <c r="AW37" s="65">
        <f>2.5+2.5</f>
        <v>5</v>
      </c>
      <c r="AX37" s="65">
        <v>4</v>
      </c>
      <c r="AY37" s="22">
        <f t="shared" si="0"/>
        <v>4.3999600000000001</v>
      </c>
      <c r="AZ37" s="23" t="str">
        <f t="shared" si="1"/>
        <v>aprueba</v>
      </c>
      <c r="BA37" s="9"/>
    </row>
    <row r="38" spans="1:53" s="10" customFormat="1" ht="18" customHeight="1" x14ac:dyDescent="0.25">
      <c r="A38" s="17">
        <v>29</v>
      </c>
      <c r="B38" s="135" t="s">
        <v>46</v>
      </c>
      <c r="C38" s="135" t="s">
        <v>60</v>
      </c>
      <c r="D38" s="35"/>
      <c r="E38" s="47" t="s">
        <v>83</v>
      </c>
      <c r="F38" s="47" t="s">
        <v>83</v>
      </c>
      <c r="G38" s="47" t="s">
        <v>83</v>
      </c>
      <c r="H38" s="47" t="s">
        <v>83</v>
      </c>
      <c r="I38" s="47" t="s">
        <v>83</v>
      </c>
      <c r="J38" s="47" t="s">
        <v>83</v>
      </c>
      <c r="K38" s="47" t="s">
        <v>83</v>
      </c>
      <c r="L38" s="47" t="s">
        <v>83</v>
      </c>
      <c r="M38" s="47" t="s">
        <v>83</v>
      </c>
      <c r="N38" s="47" t="s">
        <v>83</v>
      </c>
      <c r="O38" s="48" t="s">
        <v>83</v>
      </c>
      <c r="P38" s="48"/>
      <c r="Q38" s="48"/>
      <c r="R38" s="48" t="s">
        <v>83</v>
      </c>
      <c r="S38" s="48" t="s">
        <v>83</v>
      </c>
      <c r="T38" s="48" t="s">
        <v>83</v>
      </c>
      <c r="U38" s="50" t="s">
        <v>83</v>
      </c>
      <c r="V38" s="50" t="s">
        <v>83</v>
      </c>
      <c r="W38" s="50"/>
      <c r="X38" s="50"/>
      <c r="Y38" s="50" t="s">
        <v>83</v>
      </c>
      <c r="Z38" s="50"/>
      <c r="AA38" s="50" t="s">
        <v>83</v>
      </c>
      <c r="AB38" s="49"/>
      <c r="AC38" s="49" t="s">
        <v>83</v>
      </c>
      <c r="AD38" s="49" t="s">
        <v>83</v>
      </c>
      <c r="AE38" s="50" t="s">
        <v>83</v>
      </c>
      <c r="AF38" s="49"/>
      <c r="AG38" s="49" t="s">
        <v>83</v>
      </c>
      <c r="AH38" s="49" t="s">
        <v>83</v>
      </c>
      <c r="AI38" s="51"/>
      <c r="AJ38" s="51" t="s">
        <v>83</v>
      </c>
      <c r="AK38" s="51" t="s">
        <v>110</v>
      </c>
      <c r="AL38" s="53" t="s">
        <v>83</v>
      </c>
      <c r="AM38" s="53" t="s">
        <v>83</v>
      </c>
      <c r="AN38" s="53"/>
      <c r="AO38" s="53" t="s">
        <v>83</v>
      </c>
      <c r="AP38" s="55" t="s">
        <v>83</v>
      </c>
      <c r="AQ38" s="55" t="s">
        <v>83</v>
      </c>
      <c r="AR38" s="55" t="s">
        <v>83</v>
      </c>
      <c r="AS38" s="55" t="s">
        <v>83</v>
      </c>
      <c r="AT38" s="57" t="s">
        <v>83</v>
      </c>
      <c r="AU38" s="59"/>
      <c r="AV38" s="63">
        <v>4.3</v>
      </c>
      <c r="AW38" s="65">
        <f>1.5+2.5</f>
        <v>4</v>
      </c>
      <c r="AX38" s="65">
        <v>5</v>
      </c>
      <c r="AY38" s="22">
        <f t="shared" si="0"/>
        <v>4.4333900000000002</v>
      </c>
      <c r="AZ38" s="23" t="str">
        <f t="shared" si="1"/>
        <v>aprueba</v>
      </c>
      <c r="BA38" s="9"/>
    </row>
    <row r="39" spans="1:53" s="10" customFormat="1" ht="18" customHeight="1" x14ac:dyDescent="0.25">
      <c r="A39" s="17">
        <v>30</v>
      </c>
      <c r="B39" s="134" t="s">
        <v>23</v>
      </c>
      <c r="C39" s="134" t="s">
        <v>24</v>
      </c>
      <c r="D39" s="35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48"/>
      <c r="Q39" s="48"/>
      <c r="R39" s="48"/>
      <c r="S39" s="48"/>
      <c r="T39" s="48"/>
      <c r="U39" s="50"/>
      <c r="V39" s="50"/>
      <c r="W39" s="50"/>
      <c r="X39" s="50"/>
      <c r="Y39" s="50"/>
      <c r="Z39" s="50"/>
      <c r="AA39" s="50"/>
      <c r="AB39" s="49"/>
      <c r="AC39" s="49"/>
      <c r="AD39" s="49"/>
      <c r="AE39" s="50"/>
      <c r="AF39" s="49"/>
      <c r="AG39" s="49"/>
      <c r="AH39" s="49"/>
      <c r="AI39" s="51"/>
      <c r="AJ39" s="51"/>
      <c r="AK39" s="51"/>
      <c r="AL39" s="53"/>
      <c r="AM39" s="53"/>
      <c r="AN39" s="53"/>
      <c r="AO39" s="53"/>
      <c r="AP39" s="55"/>
      <c r="AQ39" s="55"/>
      <c r="AR39" s="55"/>
      <c r="AS39" s="55"/>
      <c r="AT39" s="57"/>
      <c r="AU39" s="59"/>
      <c r="AV39" s="63"/>
      <c r="AW39" s="65"/>
      <c r="AX39" s="65"/>
      <c r="AY39" s="22">
        <f t="shared" si="0"/>
        <v>0</v>
      </c>
      <c r="AZ39" s="23" t="str">
        <f t="shared" si="1"/>
        <v/>
      </c>
      <c r="BA39" s="9"/>
    </row>
    <row r="40" spans="1:53" s="10" customFormat="1" ht="18" customHeight="1" x14ac:dyDescent="0.25">
      <c r="A40" s="17">
        <v>31</v>
      </c>
      <c r="B40" s="136" t="s">
        <v>44</v>
      </c>
      <c r="C40" s="136" t="s">
        <v>45</v>
      </c>
      <c r="D40" s="3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48"/>
      <c r="Q40" s="48"/>
      <c r="R40" s="48"/>
      <c r="S40" s="48"/>
      <c r="T40" s="48"/>
      <c r="U40" s="50"/>
      <c r="V40" s="50"/>
      <c r="W40" s="50"/>
      <c r="X40" s="50"/>
      <c r="Y40" s="50"/>
      <c r="Z40" s="50"/>
      <c r="AA40" s="50"/>
      <c r="AB40" s="49"/>
      <c r="AC40" s="49"/>
      <c r="AD40" s="49"/>
      <c r="AE40" s="50"/>
      <c r="AF40" s="49"/>
      <c r="AG40" s="49"/>
      <c r="AH40" s="49"/>
      <c r="AI40" s="51"/>
      <c r="AJ40" s="51"/>
      <c r="AK40" s="51"/>
      <c r="AL40" s="53"/>
      <c r="AM40" s="53"/>
      <c r="AN40" s="53"/>
      <c r="AO40" s="53"/>
      <c r="AP40" s="55"/>
      <c r="AQ40" s="55"/>
      <c r="AR40" s="55"/>
      <c r="AS40" s="55"/>
      <c r="AT40" s="57"/>
      <c r="AU40" s="59"/>
      <c r="AV40" s="63"/>
      <c r="AW40" s="65"/>
      <c r="AX40" s="65"/>
      <c r="AY40" s="22">
        <f t="shared" si="0"/>
        <v>0</v>
      </c>
      <c r="AZ40" s="23" t="str">
        <f t="shared" si="1"/>
        <v/>
      </c>
      <c r="BA40" s="9"/>
    </row>
    <row r="41" spans="1:53" s="10" customFormat="1" ht="18" customHeight="1" x14ac:dyDescent="0.25">
      <c r="A41" s="17">
        <v>32</v>
      </c>
      <c r="B41" s="134" t="s">
        <v>75</v>
      </c>
      <c r="C41" s="134" t="s">
        <v>87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48"/>
      <c r="Q41" s="48"/>
      <c r="R41" s="48"/>
      <c r="S41" s="48"/>
      <c r="T41" s="48"/>
      <c r="U41" s="50"/>
      <c r="V41" s="50"/>
      <c r="W41" s="50"/>
      <c r="X41" s="50"/>
      <c r="Y41" s="50"/>
      <c r="Z41" s="50"/>
      <c r="AA41" s="50"/>
      <c r="AB41" s="49"/>
      <c r="AC41" s="49"/>
      <c r="AD41" s="49"/>
      <c r="AE41" s="50"/>
      <c r="AF41" s="49"/>
      <c r="AG41" s="49"/>
      <c r="AH41" s="49"/>
      <c r="AI41" s="51"/>
      <c r="AJ41" s="51"/>
      <c r="AK41" s="51"/>
      <c r="AL41" s="53"/>
      <c r="AM41" s="53"/>
      <c r="AN41" s="53"/>
      <c r="AO41" s="53"/>
      <c r="AP41" s="55"/>
      <c r="AQ41" s="55"/>
      <c r="AR41" s="55"/>
      <c r="AS41" s="55"/>
      <c r="AT41" s="57"/>
      <c r="AU41" s="59"/>
      <c r="AV41" s="63"/>
      <c r="AW41" s="65"/>
      <c r="AX41" s="65"/>
      <c r="AY41" s="22">
        <f t="shared" si="0"/>
        <v>0</v>
      </c>
      <c r="AZ41" s="23" t="str">
        <f t="shared" si="1"/>
        <v/>
      </c>
      <c r="BA41" s="9"/>
    </row>
    <row r="42" spans="1:53" s="10" customFormat="1" ht="18" customHeight="1" x14ac:dyDescent="0.25">
      <c r="A42" s="17">
        <v>33</v>
      </c>
      <c r="B42" s="135" t="s">
        <v>53</v>
      </c>
      <c r="C42" s="135" t="s">
        <v>54</v>
      </c>
      <c r="D42" s="35"/>
      <c r="E42" s="47" t="s">
        <v>83</v>
      </c>
      <c r="F42" s="47" t="s">
        <v>83</v>
      </c>
      <c r="G42" s="47" t="s">
        <v>83</v>
      </c>
      <c r="H42" s="47" t="s">
        <v>83</v>
      </c>
      <c r="I42" s="47" t="s">
        <v>83</v>
      </c>
      <c r="J42" s="47" t="s">
        <v>83</v>
      </c>
      <c r="K42" s="47" t="s">
        <v>83</v>
      </c>
      <c r="L42" s="47" t="s">
        <v>83</v>
      </c>
      <c r="M42" s="47" t="s">
        <v>83</v>
      </c>
      <c r="N42" s="47" t="s">
        <v>83</v>
      </c>
      <c r="O42" s="48" t="s">
        <v>83</v>
      </c>
      <c r="P42" s="48" t="s">
        <v>83</v>
      </c>
      <c r="Q42" s="48" t="s">
        <v>83</v>
      </c>
      <c r="R42" s="48" t="s">
        <v>83</v>
      </c>
      <c r="S42" s="48" t="s">
        <v>83</v>
      </c>
      <c r="T42" s="48" t="s">
        <v>83</v>
      </c>
      <c r="U42" s="50" t="s">
        <v>83</v>
      </c>
      <c r="V42" s="50" t="s">
        <v>83</v>
      </c>
      <c r="W42" s="50" t="s">
        <v>83</v>
      </c>
      <c r="X42" s="50" t="s">
        <v>83</v>
      </c>
      <c r="Y42" s="50" t="s">
        <v>83</v>
      </c>
      <c r="Z42" s="50" t="s">
        <v>83</v>
      </c>
      <c r="AA42" s="50" t="s">
        <v>83</v>
      </c>
      <c r="AB42" s="49" t="s">
        <v>83</v>
      </c>
      <c r="AC42" s="49" t="s">
        <v>83</v>
      </c>
      <c r="AD42" s="49" t="s">
        <v>83</v>
      </c>
      <c r="AE42" s="50" t="s">
        <v>83</v>
      </c>
      <c r="AF42" s="49" t="s">
        <v>83</v>
      </c>
      <c r="AG42" s="49" t="s">
        <v>83</v>
      </c>
      <c r="AH42" s="49" t="s">
        <v>83</v>
      </c>
      <c r="AI42" s="51" t="s">
        <v>83</v>
      </c>
      <c r="AJ42" s="51" t="s">
        <v>83</v>
      </c>
      <c r="AK42" s="51" t="s">
        <v>110</v>
      </c>
      <c r="AL42" s="53"/>
      <c r="AM42" s="53"/>
      <c r="AN42" s="53"/>
      <c r="AO42" s="53"/>
      <c r="AP42" s="55"/>
      <c r="AQ42" s="55"/>
      <c r="AR42" s="55"/>
      <c r="AS42" s="55" t="s">
        <v>83</v>
      </c>
      <c r="AT42" s="57" t="s">
        <v>83</v>
      </c>
      <c r="AU42" s="59"/>
      <c r="AV42" s="63">
        <v>4</v>
      </c>
      <c r="AW42" s="65">
        <f>1.8+2.5</f>
        <v>4.3</v>
      </c>
      <c r="AX42" s="65">
        <v>5</v>
      </c>
      <c r="AY42" s="22">
        <f t="shared" si="0"/>
        <v>4.4333900000000002</v>
      </c>
      <c r="AZ42" s="23" t="str">
        <f t="shared" si="1"/>
        <v>aprueba</v>
      </c>
      <c r="BA42" s="9"/>
    </row>
    <row r="43" spans="1:53" s="10" customFormat="1" ht="18" customHeight="1" x14ac:dyDescent="0.25">
      <c r="A43" s="17">
        <v>34</v>
      </c>
      <c r="B43" s="136" t="s">
        <v>65</v>
      </c>
      <c r="C43" s="136" t="s">
        <v>66</v>
      </c>
      <c r="D43" s="35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48"/>
      <c r="U43" s="50"/>
      <c r="V43" s="50"/>
      <c r="W43" s="50"/>
      <c r="X43" s="50"/>
      <c r="Y43" s="50"/>
      <c r="Z43" s="50"/>
      <c r="AA43" s="50"/>
      <c r="AB43" s="49"/>
      <c r="AC43" s="49"/>
      <c r="AD43" s="49"/>
      <c r="AE43" s="50"/>
      <c r="AF43" s="49"/>
      <c r="AG43" s="49"/>
      <c r="AH43" s="49"/>
      <c r="AI43" s="51"/>
      <c r="AJ43" s="51"/>
      <c r="AK43" s="51"/>
      <c r="AL43" s="53"/>
      <c r="AM43" s="53"/>
      <c r="AN43" s="53"/>
      <c r="AO43" s="53"/>
      <c r="AP43" s="55"/>
      <c r="AQ43" s="55"/>
      <c r="AR43" s="55"/>
      <c r="AS43" s="55"/>
      <c r="AT43" s="57"/>
      <c r="AU43" s="59"/>
      <c r="AV43" s="63"/>
      <c r="AW43" s="65"/>
      <c r="AX43" s="65"/>
      <c r="AY43" s="22">
        <f t="shared" si="0"/>
        <v>0</v>
      </c>
      <c r="AZ43" s="23" t="str">
        <f t="shared" si="1"/>
        <v/>
      </c>
      <c r="BA43" s="9"/>
    </row>
    <row r="44" spans="1:53" s="10" customFormat="1" ht="18" customHeight="1" x14ac:dyDescent="0.25">
      <c r="A44" s="17">
        <v>35</v>
      </c>
      <c r="B44" s="134" t="s">
        <v>43</v>
      </c>
      <c r="C44" s="134" t="s">
        <v>78</v>
      </c>
      <c r="D44" s="35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8"/>
      <c r="Q44" s="48"/>
      <c r="R44" s="48"/>
      <c r="S44" s="48"/>
      <c r="T44" s="48"/>
      <c r="U44" s="50"/>
      <c r="V44" s="50"/>
      <c r="W44" s="50"/>
      <c r="X44" s="50"/>
      <c r="Y44" s="50"/>
      <c r="Z44" s="50"/>
      <c r="AA44" s="50"/>
      <c r="AB44" s="49"/>
      <c r="AC44" s="49"/>
      <c r="AD44" s="49"/>
      <c r="AE44" s="50"/>
      <c r="AF44" s="49"/>
      <c r="AG44" s="49"/>
      <c r="AH44" s="49"/>
      <c r="AI44" s="51"/>
      <c r="AJ44" s="51"/>
      <c r="AK44" s="51"/>
      <c r="AL44" s="53"/>
      <c r="AM44" s="53"/>
      <c r="AN44" s="53"/>
      <c r="AO44" s="53"/>
      <c r="AP44" s="55"/>
      <c r="AQ44" s="55"/>
      <c r="AR44" s="55"/>
      <c r="AS44" s="55"/>
      <c r="AT44" s="57"/>
      <c r="AU44" s="59"/>
      <c r="AV44" s="63"/>
      <c r="AW44" s="65"/>
      <c r="AX44" s="65"/>
      <c r="AY44" s="22">
        <f t="shared" si="0"/>
        <v>0</v>
      </c>
      <c r="AZ44" s="23" t="str">
        <f t="shared" si="1"/>
        <v/>
      </c>
      <c r="BA44" s="9"/>
    </row>
    <row r="45" spans="1:53" s="10" customFormat="1" ht="18" customHeight="1" x14ac:dyDescent="0.25">
      <c r="A45" s="17">
        <v>36</v>
      </c>
      <c r="B45" s="135" t="s">
        <v>35</v>
      </c>
      <c r="C45" s="135" t="s">
        <v>36</v>
      </c>
      <c r="D45" s="35"/>
      <c r="E45" s="47" t="s">
        <v>83</v>
      </c>
      <c r="F45" s="47" t="s">
        <v>83</v>
      </c>
      <c r="G45" s="47" t="s">
        <v>83</v>
      </c>
      <c r="H45" s="47" t="s">
        <v>83</v>
      </c>
      <c r="I45" s="47" t="s">
        <v>83</v>
      </c>
      <c r="J45" s="47" t="s">
        <v>83</v>
      </c>
      <c r="K45" s="47" t="s">
        <v>83</v>
      </c>
      <c r="L45" s="47" t="s">
        <v>83</v>
      </c>
      <c r="M45" s="47" t="s">
        <v>83</v>
      </c>
      <c r="N45" s="47" t="s">
        <v>83</v>
      </c>
      <c r="O45" s="48" t="s">
        <v>83</v>
      </c>
      <c r="P45" s="48"/>
      <c r="Q45" s="48" t="s">
        <v>83</v>
      </c>
      <c r="R45" s="48" t="s">
        <v>83</v>
      </c>
      <c r="S45" s="48" t="s">
        <v>83</v>
      </c>
      <c r="T45" s="48" t="s">
        <v>83</v>
      </c>
      <c r="U45" s="50" t="s">
        <v>83</v>
      </c>
      <c r="V45" s="50" t="s">
        <v>83</v>
      </c>
      <c r="W45" s="50" t="s">
        <v>83</v>
      </c>
      <c r="X45" s="50" t="s">
        <v>83</v>
      </c>
      <c r="Y45" s="50" t="s">
        <v>83</v>
      </c>
      <c r="Z45" s="50" t="s">
        <v>83</v>
      </c>
      <c r="AA45" s="50" t="s">
        <v>83</v>
      </c>
      <c r="AB45" s="49"/>
      <c r="AC45" s="49" t="s">
        <v>83</v>
      </c>
      <c r="AD45" s="49" t="s">
        <v>83</v>
      </c>
      <c r="AE45" s="50" t="s">
        <v>83</v>
      </c>
      <c r="AF45" s="49"/>
      <c r="AG45" s="49" t="s">
        <v>83</v>
      </c>
      <c r="AH45" s="49" t="s">
        <v>83</v>
      </c>
      <c r="AI45" s="51" t="s">
        <v>83</v>
      </c>
      <c r="AJ45" s="51" t="s">
        <v>83</v>
      </c>
      <c r="AK45" s="51" t="s">
        <v>110</v>
      </c>
      <c r="AL45" s="53" t="s">
        <v>83</v>
      </c>
      <c r="AM45" s="53"/>
      <c r="AN45" s="53"/>
      <c r="AO45" s="53" t="s">
        <v>83</v>
      </c>
      <c r="AP45" s="55" t="s">
        <v>83</v>
      </c>
      <c r="AQ45" s="55" t="s">
        <v>83</v>
      </c>
      <c r="AR45" s="55" t="s">
        <v>83</v>
      </c>
      <c r="AS45" s="55" t="s">
        <v>83</v>
      </c>
      <c r="AT45" s="57" t="s">
        <v>83</v>
      </c>
      <c r="AU45" s="59"/>
      <c r="AV45" s="63">
        <v>4.3</v>
      </c>
      <c r="AW45" s="65">
        <f>2.5+2.3</f>
        <v>4.8</v>
      </c>
      <c r="AX45" s="65">
        <v>5</v>
      </c>
      <c r="AY45" s="22">
        <f t="shared" si="0"/>
        <v>4.7000299999999999</v>
      </c>
      <c r="AZ45" s="23" t="str">
        <f t="shared" si="1"/>
        <v>aprueba</v>
      </c>
      <c r="BA45" s="9"/>
    </row>
    <row r="46" spans="1:53" s="10" customFormat="1" ht="18" customHeight="1" x14ac:dyDescent="0.25">
      <c r="A46" s="17">
        <v>37</v>
      </c>
      <c r="B46" s="136" t="s">
        <v>84</v>
      </c>
      <c r="C46" s="136" t="s">
        <v>72</v>
      </c>
      <c r="D46" s="35"/>
      <c r="E46" s="47" t="s">
        <v>83</v>
      </c>
      <c r="F46" s="47" t="s">
        <v>83</v>
      </c>
      <c r="G46" s="47" t="s">
        <v>83</v>
      </c>
      <c r="H46" s="47" t="s">
        <v>83</v>
      </c>
      <c r="I46" s="47" t="s">
        <v>83</v>
      </c>
      <c r="J46" s="47" t="s">
        <v>83</v>
      </c>
      <c r="K46" s="47" t="s">
        <v>83</v>
      </c>
      <c r="L46" s="47" t="s">
        <v>83</v>
      </c>
      <c r="M46" s="47" t="s">
        <v>83</v>
      </c>
      <c r="N46" s="47" t="s">
        <v>83</v>
      </c>
      <c r="O46" s="48"/>
      <c r="P46" s="48" t="s">
        <v>83</v>
      </c>
      <c r="Q46" s="48"/>
      <c r="R46" s="48"/>
      <c r="S46" s="48" t="s">
        <v>83</v>
      </c>
      <c r="T46" s="48" t="s">
        <v>83</v>
      </c>
      <c r="U46" s="50" t="s">
        <v>83</v>
      </c>
      <c r="V46" s="50" t="s">
        <v>83</v>
      </c>
      <c r="W46" s="50"/>
      <c r="X46" s="50"/>
      <c r="Y46" s="50"/>
      <c r="Z46" s="50"/>
      <c r="AA46" s="50"/>
      <c r="AB46" s="49"/>
      <c r="AC46" s="49"/>
      <c r="AD46" s="49"/>
      <c r="AE46" s="50"/>
      <c r="AF46" s="49"/>
      <c r="AG46" s="49"/>
      <c r="AH46" s="49"/>
      <c r="AI46" s="51"/>
      <c r="AJ46" s="51"/>
      <c r="AK46" s="51"/>
      <c r="AL46" s="53"/>
      <c r="AM46" s="53"/>
      <c r="AN46" s="53"/>
      <c r="AO46" s="53"/>
      <c r="AP46" s="55"/>
      <c r="AQ46" s="55"/>
      <c r="AR46" s="55"/>
      <c r="AS46" s="55"/>
      <c r="AT46" s="57"/>
      <c r="AU46" s="59"/>
      <c r="AV46" s="63"/>
      <c r="AW46" s="65"/>
      <c r="AX46" s="65"/>
      <c r="AY46" s="22">
        <f t="shared" si="0"/>
        <v>0</v>
      </c>
      <c r="AZ46" s="23" t="str">
        <f t="shared" si="1"/>
        <v/>
      </c>
      <c r="BA46" s="9"/>
    </row>
    <row r="47" spans="1:53" s="10" customFormat="1" ht="18" customHeight="1" x14ac:dyDescent="0.25">
      <c r="A47" s="17">
        <v>38</v>
      </c>
      <c r="B47" s="134" t="s">
        <v>85</v>
      </c>
      <c r="C47" s="134" t="s">
        <v>88</v>
      </c>
      <c r="D47" s="35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48"/>
      <c r="Q47" s="48"/>
      <c r="R47" s="48"/>
      <c r="S47" s="48"/>
      <c r="T47" s="48"/>
      <c r="U47" s="50"/>
      <c r="V47" s="50"/>
      <c r="W47" s="50"/>
      <c r="X47" s="50"/>
      <c r="Y47" s="50"/>
      <c r="Z47" s="50"/>
      <c r="AA47" s="50"/>
      <c r="AB47" s="49"/>
      <c r="AC47" s="49"/>
      <c r="AD47" s="49"/>
      <c r="AE47" s="49"/>
      <c r="AF47" s="49"/>
      <c r="AG47" s="51"/>
      <c r="AH47" s="51"/>
      <c r="AI47" s="51"/>
      <c r="AJ47" s="51"/>
      <c r="AK47" s="51"/>
      <c r="AL47" s="53"/>
      <c r="AM47" s="53"/>
      <c r="AN47" s="53"/>
      <c r="AO47" s="53"/>
      <c r="AP47" s="55"/>
      <c r="AQ47" s="55"/>
      <c r="AR47" s="55"/>
      <c r="AS47" s="55"/>
      <c r="AT47" s="57"/>
      <c r="AU47" s="59"/>
      <c r="AV47" s="63"/>
      <c r="AW47" s="65"/>
      <c r="AX47" s="65"/>
      <c r="AY47" s="22">
        <f t="shared" si="0"/>
        <v>0</v>
      </c>
      <c r="AZ47" s="23" t="str">
        <f t="shared" si="1"/>
        <v/>
      </c>
      <c r="BA47" s="9"/>
    </row>
    <row r="48" spans="1:53" ht="9" customHeight="1" x14ac:dyDescent="0.25">
      <c r="A48" s="98" t="s">
        <v>16</v>
      </c>
      <c r="B48" s="98"/>
      <c r="C48" s="10"/>
      <c r="D48" s="10"/>
      <c r="E48" s="119"/>
      <c r="F48" s="11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 t="s">
        <v>83</v>
      </c>
      <c r="AU48" s="62"/>
      <c r="AV48" s="11" t="s">
        <v>13</v>
      </c>
      <c r="AW48" s="60"/>
      <c r="AX48" s="60"/>
      <c r="AY48" s="22" t="e">
        <f t="shared" si="0"/>
        <v>#VALUE!</v>
      </c>
      <c r="AZ48" s="23" t="e">
        <f t="shared" si="1"/>
        <v>#VALUE!</v>
      </c>
    </row>
    <row r="49" spans="1:52" ht="12.75" customHeight="1" x14ac:dyDescent="0.25">
      <c r="A49" s="12" t="s">
        <v>9</v>
      </c>
      <c r="B49" s="45"/>
      <c r="C49" s="10"/>
      <c r="D49" s="1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46"/>
      <c r="AV49" s="46"/>
      <c r="AW49" s="60"/>
      <c r="AX49" s="60"/>
      <c r="AY49" s="22">
        <f t="shared" si="0"/>
        <v>0</v>
      </c>
      <c r="AZ49" s="23" t="str">
        <f t="shared" si="1"/>
        <v/>
      </c>
    </row>
    <row r="50" spans="1:52" ht="12" x14ac:dyDescent="0.2">
      <c r="A50" s="1"/>
      <c r="B50" s="13"/>
      <c r="C50" s="10"/>
      <c r="D50" s="1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0"/>
      <c r="AV50" s="10"/>
      <c r="AW50" s="10"/>
      <c r="AX50" s="10"/>
      <c r="AY50" s="10"/>
      <c r="AZ50" s="10"/>
    </row>
  </sheetData>
  <sortState ref="B10:C46">
    <sortCondition ref="B10"/>
  </sortState>
  <mergeCells count="24">
    <mergeCell ref="AP7:AT7"/>
    <mergeCell ref="A48:B48"/>
    <mergeCell ref="A1:A8"/>
    <mergeCell ref="AV1:AY2"/>
    <mergeCell ref="AV3:AZ5"/>
    <mergeCell ref="E1:AT3"/>
    <mergeCell ref="E4:AT4"/>
    <mergeCell ref="AZ8:AZ9"/>
    <mergeCell ref="E48:F48"/>
    <mergeCell ref="AY8:AY9"/>
    <mergeCell ref="AU8:AU9"/>
    <mergeCell ref="AV7:AY7"/>
    <mergeCell ref="E5:AT6"/>
    <mergeCell ref="C2:D2"/>
    <mergeCell ref="C1:D1"/>
    <mergeCell ref="C3:D3"/>
    <mergeCell ref="C8:D8"/>
    <mergeCell ref="C7:D7"/>
    <mergeCell ref="C6:D6"/>
    <mergeCell ref="C5:D5"/>
    <mergeCell ref="C4:D4"/>
    <mergeCell ref="AA7:AO7"/>
    <mergeCell ref="E7:L7"/>
    <mergeCell ref="M7:Z7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6" orientation="landscape" r:id="rId1"/>
  <headerFooter alignWithMargins="0"/>
  <colBreaks count="1" manualBreakCount="1">
    <brk id="48" max="48" man="1"/>
  </colBreaks>
  <drawing r:id="rId2"/>
  <legacyDrawing r:id="rId3"/>
  <oleObjects>
    <mc:AlternateContent xmlns:mc="http://schemas.openxmlformats.org/markup-compatibility/2006">
      <mc:Choice Requires="x14">
        <oleObject progId="CorelDRAW.Graphic.11" shapeId="1027" r:id="rId4">
          <objectPr defaultSize="0" autoPict="0" r:id="rId5">
            <anchor moveWithCells="1" sizeWithCells="1">
              <from>
                <xdr:col>0</xdr:col>
                <xdr:colOff>161925</xdr:colOff>
                <xdr:row>0</xdr:row>
                <xdr:rowOff>0</xdr:rowOff>
              </from>
              <to>
                <xdr:col>1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CorelDRAW.Graphic.11" shapeId="1027" r:id="rId4"/>
      </mc:Fallback>
    </mc:AlternateContent>
    <mc:AlternateContent xmlns:mc="http://schemas.openxmlformats.org/markup-compatibility/2006">
      <mc:Choice Requires="x14">
        <oleObject progId="CorelDRAW.Graphic.11" shapeId="1039" r:id="rId6">
          <objectPr defaultSize="0" autoPict="0" r:id="rId5">
            <anchor moveWithCells="1" sizeWithCells="1">
              <from>
                <xdr:col>0</xdr:col>
                <xdr:colOff>161925</xdr:colOff>
                <xdr:row>50</xdr:row>
                <xdr:rowOff>0</xdr:rowOff>
              </from>
              <to>
                <xdr:col>1</xdr:col>
                <xdr:colOff>381000</xdr:colOff>
                <xdr:row>50</xdr:row>
                <xdr:rowOff>0</xdr:rowOff>
              </to>
            </anchor>
          </objectPr>
        </oleObject>
      </mc:Choice>
      <mc:Fallback>
        <oleObject progId="CorelDRAW.Graphic.11" shapeId="103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opLeftCell="A11" workbookViewId="0">
      <selection activeCell="G31" sqref="G31"/>
    </sheetView>
  </sheetViews>
  <sheetFormatPr baseColWidth="10" defaultRowHeight="12.75" x14ac:dyDescent="0.2"/>
  <cols>
    <col min="2" max="2" width="27.28515625" bestFit="1" customWidth="1"/>
    <col min="3" max="3" width="19.85546875" bestFit="1" customWidth="1"/>
    <col min="6" max="6" width="6.7109375" bestFit="1" customWidth="1"/>
    <col min="8" max="8" width="11.42578125" style="83"/>
  </cols>
  <sheetData>
    <row r="1" spans="1:11" s="80" customFormat="1" x14ac:dyDescent="0.2">
      <c r="H1" s="83"/>
    </row>
    <row r="2" spans="1:11" ht="45" x14ac:dyDescent="0.2">
      <c r="D2" s="78" t="s">
        <v>100</v>
      </c>
      <c r="E2" s="81" t="s">
        <v>102</v>
      </c>
      <c r="F2" s="82" t="s">
        <v>104</v>
      </c>
      <c r="G2" s="82" t="s">
        <v>107</v>
      </c>
      <c r="H2" s="82" t="s">
        <v>109</v>
      </c>
      <c r="I2" s="82" t="s">
        <v>108</v>
      </c>
      <c r="J2" s="82" t="s">
        <v>111</v>
      </c>
      <c r="K2" s="82" t="s">
        <v>112</v>
      </c>
    </row>
    <row r="3" spans="1:11" ht="15" x14ac:dyDescent="0.2">
      <c r="A3" s="17">
        <v>1</v>
      </c>
      <c r="B3" s="44" t="s">
        <v>73</v>
      </c>
      <c r="C3" s="44" t="s">
        <v>74</v>
      </c>
      <c r="D3" s="79"/>
      <c r="E3" s="84"/>
      <c r="F3" s="79"/>
      <c r="G3" s="84"/>
      <c r="H3" s="84"/>
      <c r="I3" s="84"/>
      <c r="K3" s="86">
        <f>(D3*15%)+(E3*15%)+(F3*15%)+(G3*15%)+(H3*10%)+(I3*10%)+(J3*20%)</f>
        <v>0</v>
      </c>
    </row>
    <row r="4" spans="1:11" ht="15" x14ac:dyDescent="0.2">
      <c r="A4" s="17"/>
      <c r="B4" s="44" t="s">
        <v>92</v>
      </c>
      <c r="C4" s="44" t="s">
        <v>97</v>
      </c>
      <c r="D4" s="79">
        <v>5</v>
      </c>
      <c r="E4" s="84">
        <v>5</v>
      </c>
      <c r="F4" s="79">
        <v>5</v>
      </c>
      <c r="G4" s="84">
        <v>5</v>
      </c>
      <c r="H4" s="84"/>
      <c r="I4" s="84">
        <v>5</v>
      </c>
      <c r="K4" s="86">
        <f t="shared" ref="K4:K40" si="0">(D4*15%)+(E4*15%)+(F4*15%)+(G4*15%)+(H4*10%)+(I4*10%)+(J4*20%)</f>
        <v>3.5</v>
      </c>
    </row>
    <row r="5" spans="1:11" ht="15.75" thickBot="1" x14ac:dyDescent="0.25">
      <c r="A5" s="17">
        <v>3</v>
      </c>
      <c r="B5" s="44" t="s">
        <v>47</v>
      </c>
      <c r="C5" s="44" t="s">
        <v>48</v>
      </c>
      <c r="D5" s="79">
        <v>5</v>
      </c>
      <c r="E5" s="84">
        <v>5</v>
      </c>
      <c r="F5" s="79">
        <v>5</v>
      </c>
      <c r="G5" s="84">
        <v>5</v>
      </c>
      <c r="H5" s="84"/>
      <c r="I5" s="84">
        <v>5</v>
      </c>
      <c r="K5" s="86">
        <f t="shared" si="0"/>
        <v>3.5</v>
      </c>
    </row>
    <row r="6" spans="1:11" ht="15" x14ac:dyDescent="0.2">
      <c r="A6" s="18">
        <v>4</v>
      </c>
      <c r="B6" s="44" t="s">
        <v>76</v>
      </c>
      <c r="C6" s="44" t="s">
        <v>77</v>
      </c>
      <c r="D6" s="79">
        <v>4.3</v>
      </c>
      <c r="E6" s="84"/>
      <c r="F6" s="79">
        <v>5</v>
      </c>
      <c r="G6" s="84">
        <v>5</v>
      </c>
      <c r="H6" s="84"/>
      <c r="I6" s="84">
        <v>4</v>
      </c>
      <c r="J6" s="85">
        <v>4</v>
      </c>
      <c r="K6" s="86">
        <f>(D6*15%)+(E6*15%)+(F6*15%)+(G6*15%)+(H6*10%)+(I6*10%)+(J6*20%)</f>
        <v>3.3449999999999998</v>
      </c>
    </row>
    <row r="7" spans="1:11" ht="15" x14ac:dyDescent="0.2">
      <c r="A7" s="19">
        <v>5</v>
      </c>
      <c r="B7" s="76" t="s">
        <v>67</v>
      </c>
      <c r="C7" s="76" t="s">
        <v>68</v>
      </c>
      <c r="D7" s="79"/>
      <c r="E7" s="84"/>
      <c r="F7" s="79"/>
      <c r="G7" s="84"/>
      <c r="H7" s="84"/>
      <c r="I7" s="84"/>
      <c r="K7" s="86">
        <f t="shared" si="0"/>
        <v>0</v>
      </c>
    </row>
    <row r="8" spans="1:11" ht="15.75" thickBot="1" x14ac:dyDescent="0.25">
      <c r="A8" s="17">
        <v>6</v>
      </c>
      <c r="B8" s="44" t="s">
        <v>63</v>
      </c>
      <c r="C8" s="44" t="s">
        <v>64</v>
      </c>
      <c r="D8" s="79">
        <v>4.5</v>
      </c>
      <c r="E8" s="84">
        <v>5</v>
      </c>
      <c r="F8" s="79">
        <v>5</v>
      </c>
      <c r="G8" s="84"/>
      <c r="H8" s="84"/>
      <c r="I8" s="84">
        <v>5</v>
      </c>
      <c r="K8" s="86">
        <f t="shared" si="0"/>
        <v>2.6749999999999998</v>
      </c>
    </row>
    <row r="9" spans="1:11" ht="15" x14ac:dyDescent="0.2">
      <c r="A9" s="18">
        <v>7</v>
      </c>
      <c r="B9" s="76" t="s">
        <v>59</v>
      </c>
      <c r="C9" s="76" t="s">
        <v>60</v>
      </c>
      <c r="D9" s="79"/>
      <c r="E9" s="84"/>
      <c r="F9" s="79"/>
      <c r="G9" s="84"/>
      <c r="H9" s="84"/>
      <c r="I9" s="84"/>
      <c r="K9" s="86">
        <f t="shared" si="0"/>
        <v>0</v>
      </c>
    </row>
    <row r="10" spans="1:11" ht="15.75" thickBot="1" x14ac:dyDescent="0.25">
      <c r="A10" s="17">
        <v>8</v>
      </c>
      <c r="B10" s="76" t="s">
        <v>51</v>
      </c>
      <c r="C10" s="76" t="s">
        <v>52</v>
      </c>
      <c r="D10" s="79"/>
      <c r="E10" s="84"/>
      <c r="F10" s="79"/>
      <c r="G10" s="84"/>
      <c r="H10" s="84"/>
      <c r="I10" s="84"/>
      <c r="K10" s="86">
        <f t="shared" si="0"/>
        <v>0</v>
      </c>
    </row>
    <row r="11" spans="1:11" ht="15" x14ac:dyDescent="0.2">
      <c r="A11" s="18">
        <v>9</v>
      </c>
      <c r="B11" s="76" t="s">
        <v>25</v>
      </c>
      <c r="C11" s="76" t="s">
        <v>26</v>
      </c>
      <c r="D11" s="79"/>
      <c r="E11" s="84"/>
      <c r="F11" s="79"/>
      <c r="G11" s="84"/>
      <c r="H11" s="84"/>
      <c r="I11" s="84"/>
      <c r="K11" s="86">
        <f t="shared" si="0"/>
        <v>0</v>
      </c>
    </row>
    <row r="12" spans="1:11" ht="15" x14ac:dyDescent="0.2">
      <c r="A12" s="19"/>
      <c r="B12" s="73" t="s">
        <v>94</v>
      </c>
      <c r="C12" s="44" t="s">
        <v>90</v>
      </c>
      <c r="D12" s="79"/>
      <c r="E12" s="84"/>
      <c r="F12" s="79"/>
      <c r="G12" s="84"/>
      <c r="H12" s="84"/>
      <c r="I12" s="84"/>
      <c r="K12" s="86">
        <f t="shared" si="0"/>
        <v>0</v>
      </c>
    </row>
    <row r="13" spans="1:11" ht="15" x14ac:dyDescent="0.2">
      <c r="A13" s="17">
        <v>10</v>
      </c>
      <c r="B13" s="34" t="s">
        <v>79</v>
      </c>
      <c r="C13" s="34" t="s">
        <v>80</v>
      </c>
      <c r="D13" s="79">
        <v>5</v>
      </c>
      <c r="E13" s="84">
        <v>5</v>
      </c>
      <c r="F13" s="79">
        <v>5</v>
      </c>
      <c r="G13" s="84"/>
      <c r="H13" s="84"/>
      <c r="I13" s="84">
        <v>5</v>
      </c>
      <c r="K13" s="86">
        <f t="shared" si="0"/>
        <v>2.75</v>
      </c>
    </row>
    <row r="14" spans="1:11" ht="15" x14ac:dyDescent="0.2">
      <c r="A14" s="17">
        <v>11</v>
      </c>
      <c r="B14" s="44" t="s">
        <v>61</v>
      </c>
      <c r="C14" s="44" t="s">
        <v>62</v>
      </c>
      <c r="D14" s="79">
        <v>5</v>
      </c>
      <c r="E14" s="84">
        <v>5</v>
      </c>
      <c r="F14" s="79">
        <v>5</v>
      </c>
      <c r="G14" s="84">
        <v>5</v>
      </c>
      <c r="H14" s="84">
        <v>5</v>
      </c>
      <c r="I14" s="84">
        <v>5</v>
      </c>
      <c r="J14" s="84">
        <v>3</v>
      </c>
      <c r="K14" s="86">
        <f t="shared" si="0"/>
        <v>4.5999999999999996</v>
      </c>
    </row>
    <row r="15" spans="1:11" ht="15" x14ac:dyDescent="0.2">
      <c r="A15" s="17">
        <v>12</v>
      </c>
      <c r="B15" s="44" t="s">
        <v>29</v>
      </c>
      <c r="C15" s="44" t="s">
        <v>30</v>
      </c>
      <c r="D15" s="79"/>
      <c r="E15" s="84">
        <v>5</v>
      </c>
      <c r="F15" s="79">
        <v>5</v>
      </c>
      <c r="G15" s="84"/>
      <c r="H15" s="84"/>
      <c r="I15" s="84"/>
      <c r="K15" s="86">
        <f t="shared" si="0"/>
        <v>1.5</v>
      </c>
    </row>
    <row r="16" spans="1:11" ht="15" x14ac:dyDescent="0.2">
      <c r="A16" s="19">
        <v>14</v>
      </c>
      <c r="B16" s="44" t="s">
        <v>55</v>
      </c>
      <c r="C16" s="44" t="s">
        <v>56</v>
      </c>
      <c r="D16" s="79">
        <v>4</v>
      </c>
      <c r="E16" s="84"/>
      <c r="F16" s="79">
        <v>5</v>
      </c>
      <c r="G16" s="84">
        <v>5</v>
      </c>
      <c r="H16" s="84"/>
      <c r="I16" s="84">
        <v>5</v>
      </c>
      <c r="K16" s="86">
        <f t="shared" si="0"/>
        <v>2.6</v>
      </c>
    </row>
    <row r="17" spans="1:11" ht="15" x14ac:dyDescent="0.2">
      <c r="A17" s="17">
        <v>15</v>
      </c>
      <c r="B17" s="44" t="s">
        <v>41</v>
      </c>
      <c r="C17" s="44" t="s">
        <v>42</v>
      </c>
      <c r="D17" s="79">
        <v>5</v>
      </c>
      <c r="E17" s="84"/>
      <c r="F17" s="79">
        <v>5</v>
      </c>
      <c r="G17" s="84">
        <v>5</v>
      </c>
      <c r="H17" s="84"/>
      <c r="I17" s="84">
        <v>5</v>
      </c>
      <c r="K17" s="86">
        <f t="shared" si="0"/>
        <v>2.75</v>
      </c>
    </row>
    <row r="18" spans="1:11" ht="15.75" thickBot="1" x14ac:dyDescent="0.25">
      <c r="A18" s="19"/>
      <c r="B18" s="44" t="s">
        <v>91</v>
      </c>
      <c r="C18" s="44" t="s">
        <v>93</v>
      </c>
      <c r="D18" s="79">
        <v>5</v>
      </c>
      <c r="E18" s="84">
        <v>5</v>
      </c>
      <c r="F18" s="79"/>
      <c r="G18" s="84">
        <v>5</v>
      </c>
      <c r="H18" s="84"/>
      <c r="I18" s="84">
        <v>5</v>
      </c>
      <c r="K18" s="86">
        <f t="shared" si="0"/>
        <v>2.75</v>
      </c>
    </row>
    <row r="19" spans="1:11" ht="15" x14ac:dyDescent="0.2">
      <c r="A19" s="18">
        <v>16</v>
      </c>
      <c r="B19" s="76" t="s">
        <v>37</v>
      </c>
      <c r="C19" s="76" t="s">
        <v>38</v>
      </c>
      <c r="D19" s="79"/>
      <c r="E19" s="84"/>
      <c r="F19" s="79"/>
      <c r="G19" s="84"/>
      <c r="H19" s="84"/>
      <c r="I19" s="84"/>
      <c r="K19" s="86">
        <f t="shared" si="0"/>
        <v>0</v>
      </c>
    </row>
    <row r="20" spans="1:11" ht="15" x14ac:dyDescent="0.2">
      <c r="A20" s="19">
        <v>17</v>
      </c>
      <c r="B20" s="44" t="s">
        <v>33</v>
      </c>
      <c r="C20" s="44" t="s">
        <v>34</v>
      </c>
      <c r="D20" s="79">
        <v>3.5</v>
      </c>
      <c r="E20" s="84"/>
      <c r="F20" s="79"/>
      <c r="G20" s="84"/>
      <c r="H20" s="84"/>
      <c r="I20" s="84"/>
      <c r="K20" s="86">
        <f t="shared" si="0"/>
        <v>0.52500000000000002</v>
      </c>
    </row>
    <row r="21" spans="1:11" ht="15" x14ac:dyDescent="0.2">
      <c r="A21" s="19">
        <v>18</v>
      </c>
      <c r="B21" s="77" t="s">
        <v>33</v>
      </c>
      <c r="C21" s="77" t="s">
        <v>36</v>
      </c>
      <c r="D21" s="79"/>
      <c r="E21" s="84"/>
      <c r="F21" s="79"/>
      <c r="G21" s="84"/>
      <c r="H21" s="84"/>
      <c r="I21" s="84"/>
      <c r="K21" s="86">
        <f t="shared" si="0"/>
        <v>0</v>
      </c>
    </row>
    <row r="22" spans="1:11" ht="15" x14ac:dyDescent="0.2">
      <c r="A22" s="19">
        <v>19</v>
      </c>
      <c r="B22" s="44" t="s">
        <v>27</v>
      </c>
      <c r="C22" s="44" t="s">
        <v>28</v>
      </c>
      <c r="D22" s="79"/>
      <c r="E22" s="84"/>
      <c r="F22" s="79"/>
      <c r="G22" s="84"/>
      <c r="H22" s="84"/>
      <c r="I22" s="84"/>
      <c r="K22" s="86">
        <f t="shared" si="0"/>
        <v>0</v>
      </c>
    </row>
    <row r="23" spans="1:11" ht="15" x14ac:dyDescent="0.2">
      <c r="A23" s="19">
        <v>20</v>
      </c>
      <c r="B23" s="76" t="s">
        <v>57</v>
      </c>
      <c r="C23" s="76" t="s">
        <v>58</v>
      </c>
      <c r="D23" s="79"/>
      <c r="E23" s="84"/>
      <c r="F23" s="79"/>
      <c r="G23" s="84"/>
      <c r="H23" s="84"/>
      <c r="I23" s="84"/>
      <c r="K23" s="86">
        <f t="shared" si="0"/>
        <v>0</v>
      </c>
    </row>
    <row r="24" spans="1:11" ht="15" x14ac:dyDescent="0.2">
      <c r="A24" s="19">
        <v>21</v>
      </c>
      <c r="B24" s="76" t="s">
        <v>70</v>
      </c>
      <c r="C24" s="76" t="s">
        <v>71</v>
      </c>
      <c r="D24" s="79"/>
      <c r="E24" s="84"/>
      <c r="F24" s="79"/>
      <c r="G24" s="84"/>
      <c r="H24" s="84"/>
      <c r="I24" s="84"/>
      <c r="K24" s="86">
        <f t="shared" si="0"/>
        <v>0</v>
      </c>
    </row>
    <row r="25" spans="1:11" ht="15" x14ac:dyDescent="0.2">
      <c r="A25" s="19">
        <v>22</v>
      </c>
      <c r="B25" s="44" t="s">
        <v>31</v>
      </c>
      <c r="C25" s="44" t="s">
        <v>32</v>
      </c>
      <c r="D25" s="79"/>
      <c r="E25" s="84"/>
      <c r="F25" s="79"/>
      <c r="G25" s="84"/>
      <c r="H25" s="84"/>
      <c r="I25" s="84"/>
      <c r="K25" s="86">
        <f t="shared" si="0"/>
        <v>0</v>
      </c>
    </row>
    <row r="26" spans="1:11" ht="15" x14ac:dyDescent="0.2">
      <c r="A26" s="19">
        <v>23</v>
      </c>
      <c r="B26" s="44" t="s">
        <v>39</v>
      </c>
      <c r="C26" s="44" t="s">
        <v>40</v>
      </c>
      <c r="D26" s="79">
        <v>3.8</v>
      </c>
      <c r="E26" s="84">
        <v>5</v>
      </c>
      <c r="F26" s="79">
        <v>5</v>
      </c>
      <c r="G26" s="84">
        <v>5</v>
      </c>
      <c r="H26" s="84"/>
      <c r="I26" s="84">
        <v>5</v>
      </c>
      <c r="K26" s="86">
        <f t="shared" si="0"/>
        <v>3.32</v>
      </c>
    </row>
    <row r="27" spans="1:11" ht="15" x14ac:dyDescent="0.2">
      <c r="A27" s="19">
        <v>24</v>
      </c>
      <c r="B27" s="44" t="s">
        <v>39</v>
      </c>
      <c r="C27" s="44" t="s">
        <v>50</v>
      </c>
      <c r="D27" s="79">
        <v>5</v>
      </c>
      <c r="E27" s="84">
        <v>5</v>
      </c>
      <c r="F27" s="79">
        <v>5</v>
      </c>
      <c r="G27" s="84">
        <v>5</v>
      </c>
      <c r="H27" s="84"/>
      <c r="I27" s="84">
        <v>5</v>
      </c>
      <c r="K27" s="86">
        <f t="shared" si="0"/>
        <v>3.5</v>
      </c>
    </row>
    <row r="28" spans="1:11" ht="15" x14ac:dyDescent="0.2">
      <c r="A28" s="19">
        <v>25</v>
      </c>
      <c r="B28" s="77" t="s">
        <v>81</v>
      </c>
      <c r="C28" s="77" t="s">
        <v>82</v>
      </c>
      <c r="D28" s="79"/>
      <c r="E28" s="84"/>
      <c r="F28" s="79"/>
      <c r="G28" s="84"/>
      <c r="H28" s="84"/>
      <c r="I28" s="84"/>
      <c r="K28" s="86">
        <f t="shared" si="0"/>
        <v>0</v>
      </c>
    </row>
    <row r="29" spans="1:11" ht="15" x14ac:dyDescent="0.2">
      <c r="A29" s="19">
        <v>26</v>
      </c>
      <c r="B29" s="76" t="s">
        <v>69</v>
      </c>
      <c r="C29" s="76" t="s">
        <v>64</v>
      </c>
      <c r="D29" s="79"/>
      <c r="E29" s="84"/>
      <c r="F29" s="79"/>
      <c r="G29" s="84"/>
      <c r="H29" s="84"/>
      <c r="I29" s="84"/>
      <c r="K29" s="86">
        <f t="shared" si="0"/>
        <v>0</v>
      </c>
    </row>
    <row r="30" spans="1:11" ht="15" x14ac:dyDescent="0.2">
      <c r="A30" s="19">
        <v>27</v>
      </c>
      <c r="B30" s="44" t="s">
        <v>49</v>
      </c>
      <c r="C30" s="44" t="s">
        <v>50</v>
      </c>
      <c r="D30" s="79">
        <v>5</v>
      </c>
      <c r="E30" s="84"/>
      <c r="F30" s="79"/>
      <c r="G30" s="84">
        <v>5</v>
      </c>
      <c r="H30" s="84"/>
      <c r="I30" s="84"/>
      <c r="K30" s="86">
        <f t="shared" si="0"/>
        <v>1.5</v>
      </c>
    </row>
    <row r="31" spans="1:11" ht="15" x14ac:dyDescent="0.2">
      <c r="A31" s="19">
        <v>28</v>
      </c>
      <c r="B31" s="44" t="s">
        <v>46</v>
      </c>
      <c r="C31" s="44" t="s">
        <v>60</v>
      </c>
      <c r="D31" s="79">
        <v>3.1</v>
      </c>
      <c r="E31" s="84">
        <f>AVERAGE(D31,F31)</f>
        <v>4.05</v>
      </c>
      <c r="F31" s="79">
        <v>5</v>
      </c>
      <c r="G31" s="84"/>
      <c r="H31" s="84">
        <v>3.3</v>
      </c>
      <c r="I31" s="84">
        <v>5</v>
      </c>
      <c r="J31" s="85">
        <v>3</v>
      </c>
      <c r="K31" s="86">
        <f t="shared" si="0"/>
        <v>3.2524999999999999</v>
      </c>
    </row>
    <row r="32" spans="1:11" ht="15" x14ac:dyDescent="0.2">
      <c r="A32" s="19">
        <v>29</v>
      </c>
      <c r="B32" s="76" t="s">
        <v>23</v>
      </c>
      <c r="C32" s="76" t="s">
        <v>24</v>
      </c>
      <c r="D32" s="79"/>
      <c r="E32" s="84"/>
      <c r="F32" s="79"/>
      <c r="G32" s="84"/>
      <c r="H32" s="84"/>
      <c r="I32" s="84"/>
      <c r="K32" s="86">
        <f t="shared" si="0"/>
        <v>0</v>
      </c>
    </row>
    <row r="33" spans="1:11" ht="15" x14ac:dyDescent="0.2">
      <c r="A33" s="19">
        <v>30</v>
      </c>
      <c r="B33" s="44" t="s">
        <v>44</v>
      </c>
      <c r="C33" s="44" t="s">
        <v>45</v>
      </c>
      <c r="D33" s="79"/>
      <c r="E33" s="84"/>
      <c r="F33" s="79"/>
      <c r="G33" s="84"/>
      <c r="H33" s="84"/>
      <c r="I33" s="84"/>
      <c r="K33" s="86">
        <f t="shared" si="0"/>
        <v>0</v>
      </c>
    </row>
    <row r="34" spans="1:11" ht="15" x14ac:dyDescent="0.2">
      <c r="A34" s="19">
        <v>31</v>
      </c>
      <c r="B34" s="76" t="s">
        <v>75</v>
      </c>
      <c r="C34" s="76" t="s">
        <v>87</v>
      </c>
      <c r="D34" s="79"/>
      <c r="E34" s="84"/>
      <c r="F34" s="79"/>
      <c r="G34" s="84"/>
      <c r="H34" s="84"/>
      <c r="I34" s="84"/>
      <c r="K34" s="86">
        <f t="shared" si="0"/>
        <v>0</v>
      </c>
    </row>
    <row r="35" spans="1:11" ht="15" x14ac:dyDescent="0.2">
      <c r="A35" s="19">
        <v>32</v>
      </c>
      <c r="B35" s="44" t="s">
        <v>53</v>
      </c>
      <c r="C35" s="44" t="s">
        <v>54</v>
      </c>
      <c r="D35" s="79">
        <v>4</v>
      </c>
      <c r="E35" s="84"/>
      <c r="F35" s="79"/>
      <c r="G35" s="84">
        <v>5</v>
      </c>
      <c r="H35" s="84"/>
      <c r="I35" s="84"/>
      <c r="K35" s="86">
        <f t="shared" si="0"/>
        <v>1.35</v>
      </c>
    </row>
    <row r="36" spans="1:11" ht="15" x14ac:dyDescent="0.2">
      <c r="A36" s="19">
        <v>33</v>
      </c>
      <c r="B36" s="44" t="s">
        <v>65</v>
      </c>
      <c r="C36" s="44" t="s">
        <v>66</v>
      </c>
      <c r="D36" s="79"/>
      <c r="E36" s="84"/>
      <c r="F36" s="79"/>
      <c r="G36" s="84"/>
      <c r="H36" s="84"/>
      <c r="I36" s="84"/>
      <c r="K36" s="86">
        <f t="shared" si="0"/>
        <v>0</v>
      </c>
    </row>
    <row r="37" spans="1:11" ht="15" x14ac:dyDescent="0.2">
      <c r="A37" s="19">
        <v>34</v>
      </c>
      <c r="B37" s="76" t="s">
        <v>43</v>
      </c>
      <c r="C37" s="76" t="s">
        <v>78</v>
      </c>
      <c r="D37" s="79"/>
      <c r="E37" s="84"/>
      <c r="F37" s="79"/>
      <c r="G37" s="84"/>
      <c r="H37" s="84"/>
      <c r="I37" s="84"/>
      <c r="K37" s="86">
        <f t="shared" si="0"/>
        <v>0</v>
      </c>
    </row>
    <row r="38" spans="1:11" ht="15.75" thickBot="1" x14ac:dyDescent="0.25">
      <c r="A38" s="17">
        <v>35</v>
      </c>
      <c r="B38" s="44" t="s">
        <v>35</v>
      </c>
      <c r="C38" s="44" t="s">
        <v>36</v>
      </c>
      <c r="D38" s="79">
        <v>4.2</v>
      </c>
      <c r="E38" s="84">
        <v>5</v>
      </c>
      <c r="F38" s="79">
        <v>5</v>
      </c>
      <c r="G38" s="84">
        <v>5</v>
      </c>
      <c r="H38" s="84"/>
      <c r="I38" s="84"/>
      <c r="K38" s="86">
        <f t="shared" si="0"/>
        <v>2.88</v>
      </c>
    </row>
    <row r="39" spans="1:11" ht="15" x14ac:dyDescent="0.2">
      <c r="A39" s="18">
        <v>36</v>
      </c>
      <c r="B39" s="44" t="s">
        <v>84</v>
      </c>
      <c r="C39" s="44" t="s">
        <v>72</v>
      </c>
      <c r="D39" s="79"/>
      <c r="E39" s="84">
        <v>5</v>
      </c>
      <c r="F39" s="79"/>
      <c r="G39" s="84"/>
      <c r="H39" s="84"/>
      <c r="I39" s="84"/>
      <c r="K39" s="86">
        <f t="shared" si="0"/>
        <v>0.75</v>
      </c>
    </row>
    <row r="40" spans="1:11" ht="15" x14ac:dyDescent="0.2">
      <c r="A40" s="19">
        <v>37</v>
      </c>
      <c r="B40" s="76" t="s">
        <v>85</v>
      </c>
      <c r="C40" s="76" t="s">
        <v>88</v>
      </c>
      <c r="D40" s="79"/>
      <c r="E40" s="84"/>
      <c r="F40" s="79"/>
      <c r="G40" s="84"/>
      <c r="H40" s="84"/>
      <c r="I40" s="84"/>
      <c r="K40" s="86">
        <f t="shared" si="0"/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235" zoomScaleNormal="235" workbookViewId="0">
      <selection activeCell="B6" sqref="B6"/>
    </sheetView>
  </sheetViews>
  <sheetFormatPr baseColWidth="10" defaultRowHeight="12.75" x14ac:dyDescent="0.2"/>
  <cols>
    <col min="2" max="2" width="14" bestFit="1" customWidth="1"/>
  </cols>
  <sheetData>
    <row r="2" spans="2:2" x14ac:dyDescent="0.2">
      <c r="B2">
        <v>1780000</v>
      </c>
    </row>
    <row r="4" spans="2:2" x14ac:dyDescent="0.2">
      <c r="B4" s="87">
        <f>B2-(B2*0.16)</f>
        <v>1495200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PAQUETES CONTABLES</vt:lpstr>
      <vt:lpstr>Hoja1</vt:lpstr>
      <vt:lpstr>Hoja2</vt:lpstr>
      <vt:lpstr>'PAQUETES CONTABLES'!Área_de_impresión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Javier</dc:creator>
  <cp:lastModifiedBy>MAURICIO</cp:lastModifiedBy>
  <cp:lastPrinted>2014-12-30T20:47:03Z</cp:lastPrinted>
  <dcterms:created xsi:type="dcterms:W3CDTF">2007-03-11T16:21:32Z</dcterms:created>
  <dcterms:modified xsi:type="dcterms:W3CDTF">2014-12-30T20:48:25Z</dcterms:modified>
</cp:coreProperties>
</file>